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高齢者ケア係\1.総合事業関係\介護報酬改定\令和６年度向け\ホームページ\"/>
    </mc:Choice>
  </mc:AlternateContent>
  <bookViews>
    <workbookView xWindow="0" yWindow="0" windowWidth="16380" windowHeight="8190" activeTab="4"/>
  </bookViews>
  <sheets>
    <sheet name="訪問添付書類" sheetId="1" r:id="rId1"/>
    <sheet name="訪問別紙５" sheetId="9" r:id="rId2"/>
    <sheet name="通所事業添付書類" sheetId="2" r:id="rId3"/>
    <sheet name="通所別紙１" sheetId="8" r:id="rId4"/>
    <sheet name="通所別紙２" sheetId="7" r:id="rId5"/>
    <sheet name="通所別紙３" sheetId="5" r:id="rId6"/>
    <sheet name="通所別紙４" sheetId="6" r:id="rId7"/>
  </sheets>
  <externalReferences>
    <externalReference r:id="rId8"/>
    <externalReference r:id="rId9"/>
    <externalReference r:id="rId10"/>
    <externalReference r:id="rId11"/>
  </externalReferences>
  <definedNames>
    <definedName name="【記載例】シフト記号">'[1]【記載例】シフト記号表（勤務時間帯）'!$C$6:$C$35</definedName>
    <definedName name="ｋ" localSheetId="1">#N/A</definedName>
    <definedName name="ｋ">#REF!</definedName>
    <definedName name="_xlnm.Print_Area" localSheetId="2">通所事業添付書類!$C$2:$G$13</definedName>
    <definedName name="_xlnm.Print_Area" localSheetId="3">通所別紙１!$A$1:$BF$71</definedName>
    <definedName name="_xlnm.Print_Area" localSheetId="4">通所別紙２!$A$1:$AE$46</definedName>
    <definedName name="_xlnm.Print_Area" localSheetId="0">訪問添付書類!$C$2:$G$11</definedName>
    <definedName name="_xlnm.Print_Area" localSheetId="1">#N/A</definedName>
    <definedName name="_xlnm.Print_Titles" localSheetId="3">通所別紙１!$1:$21</definedName>
    <definedName name="サービス種別">[2]サービス種類一覧!$B$4:$B$20</definedName>
    <definedName name="サービス種類">[3]サービス種類一覧!$C$4:$C$20</definedName>
    <definedName name="サービス名" localSheetId="1">#N/A</definedName>
    <definedName name="サービス名">#REF!</definedName>
    <definedName name="サービス名称" localSheetId="1">#N/A</definedName>
    <definedName name="サービス名称">#REF!</definedName>
    <definedName name="シフト記号表">'[1]シフト記号表（勤務時間帯）'!$C$6:$C$35</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[4]サービス種類一覧!$A$4:$A$20</definedName>
    <definedName name="職種">[1]プルダウン・リスト!$C$12:$L$12</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AW71" i="8" l="1"/>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S70" i="8"/>
  <c r="AO70" i="8"/>
  <c r="AK70" i="8"/>
  <c r="AG70" i="8"/>
  <c r="AC70" i="8"/>
  <c r="Y70" i="8"/>
  <c r="U70" i="8"/>
  <c r="AV69" i="8"/>
  <c r="AR69" i="8"/>
  <c r="AN69" i="8"/>
  <c r="AJ69" i="8"/>
  <c r="AF69" i="8"/>
  <c r="AB69" i="8"/>
  <c r="X69" i="8"/>
  <c r="T69" i="8"/>
  <c r="AU68" i="8"/>
  <c r="AQ68" i="8"/>
  <c r="AM68" i="8"/>
  <c r="AI68" i="8"/>
  <c r="AE68" i="8"/>
  <c r="AA68" i="8"/>
  <c r="W68" i="8"/>
  <c r="S68" i="8"/>
  <c r="AT67" i="8"/>
  <c r="AP67" i="8"/>
  <c r="AL67" i="8"/>
  <c r="AH67" i="8"/>
  <c r="AD67" i="8"/>
  <c r="Z67" i="8"/>
  <c r="V67"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AX63" i="8"/>
  <c r="AZ63" i="8" s="1"/>
  <c r="AT63" i="8"/>
  <c r="AP63" i="8"/>
  <c r="AL63" i="8"/>
  <c r="AH63" i="8"/>
  <c r="AD63" i="8"/>
  <c r="Z63" i="8"/>
  <c r="V63" i="8"/>
  <c r="AU62" i="8"/>
  <c r="AQ62" i="8"/>
  <c r="AM62" i="8"/>
  <c r="AI62" i="8"/>
  <c r="AE62" i="8"/>
  <c r="AA62" i="8"/>
  <c r="W62" i="8"/>
  <c r="S62"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AX60" i="8" s="1"/>
  <c r="AZ60" i="8" s="1"/>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AX53" i="8" s="1"/>
  <c r="AZ53" i="8" s="1"/>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AX48" i="8" s="1"/>
  <c r="AZ48" i="8" s="1"/>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AX41" i="8" s="1"/>
  <c r="AZ41" i="8" s="1"/>
  <c r="U41" i="8"/>
  <c r="T41" i="8"/>
  <c r="S41"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AX36" i="8" s="1"/>
  <c r="AZ36" i="8" s="1"/>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AX29" i="8" s="1"/>
  <c r="AZ29" i="8" s="1"/>
  <c r="U29" i="8"/>
  <c r="T29" i="8"/>
  <c r="S29"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B28" i="8" s="1"/>
  <c r="B31" i="8" s="1"/>
  <c r="B34" i="8" s="1"/>
  <c r="B37" i="8" s="1"/>
  <c r="B40" i="8" s="1"/>
  <c r="B43" i="8" s="1"/>
  <c r="B46" i="8" s="1"/>
  <c r="B49" i="8" s="1"/>
  <c r="B52" i="8" s="1"/>
  <c r="B55" i="8" s="1"/>
  <c r="B58" i="8" s="1"/>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V70" i="8" s="1"/>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V20" i="8"/>
  <c r="AV21" i="8" s="1"/>
  <c r="AW19" i="8"/>
  <c r="AW20" i="8" s="1"/>
  <c r="AW21" i="8" s="1"/>
  <c r="AV19" i="8"/>
  <c r="AU19" i="8"/>
  <c r="AU20" i="8" s="1"/>
  <c r="AU21" i="8" s="1"/>
  <c r="AX17" i="8"/>
  <c r="BC14" i="8"/>
  <c r="AC2" i="8"/>
  <c r="AH20" i="8" s="1"/>
  <c r="AH21" i="8" s="1"/>
  <c r="AX24" i="8" l="1"/>
  <c r="AZ24" i="8" s="1"/>
  <c r="AX27" i="8"/>
  <c r="AZ27" i="8" s="1"/>
  <c r="AX32" i="8"/>
  <c r="AZ32" i="8" s="1"/>
  <c r="AX39" i="8"/>
  <c r="AZ39" i="8" s="1"/>
  <c r="AX44" i="8"/>
  <c r="AZ44" i="8" s="1"/>
  <c r="AX51" i="8"/>
  <c r="AZ51" i="8" s="1"/>
  <c r="AX56" i="8"/>
  <c r="AZ56" i="8" s="1"/>
  <c r="AX23" i="8"/>
  <c r="AZ23" i="8" s="1"/>
  <c r="AX26" i="8"/>
  <c r="AZ26" i="8" s="1"/>
  <c r="AX33" i="8"/>
  <c r="AZ33" i="8" s="1"/>
  <c r="AX38" i="8"/>
  <c r="AZ38" i="8" s="1"/>
  <c r="AX45" i="8"/>
  <c r="AZ45" i="8" s="1"/>
  <c r="AX50" i="8"/>
  <c r="AZ50" i="8" s="1"/>
  <c r="AX57" i="8"/>
  <c r="AZ57" i="8" s="1"/>
  <c r="AX30" i="8"/>
  <c r="AZ30" i="8" s="1"/>
  <c r="AX35" i="8"/>
  <c r="AZ35" i="8" s="1"/>
  <c r="AX42" i="8"/>
  <c r="AZ42" i="8" s="1"/>
  <c r="AX47" i="8"/>
  <c r="AZ47" i="8" s="1"/>
  <c r="AX54" i="8"/>
  <c r="AZ54" i="8" s="1"/>
  <c r="AX59" i="8"/>
  <c r="AZ59" i="8" s="1"/>
  <c r="X20" i="8"/>
  <c r="X21" i="8" s="1"/>
  <c r="Z20" i="8"/>
  <c r="Z21" i="8" s="1"/>
  <c r="AQ20" i="8"/>
  <c r="AQ21" i="8" s="1"/>
  <c r="AM20" i="8"/>
  <c r="AM21" i="8" s="1"/>
  <c r="AI20" i="8"/>
  <c r="AI21" i="8" s="1"/>
  <c r="AE20" i="8"/>
  <c r="AE21" i="8" s="1"/>
  <c r="AA20" i="8"/>
  <c r="AA21" i="8" s="1"/>
  <c r="W20" i="8"/>
  <c r="W21" i="8" s="1"/>
  <c r="S20" i="8"/>
  <c r="S21" i="8" s="1"/>
  <c r="AT20" i="8"/>
  <c r="AT21" i="8" s="1"/>
  <c r="AL20" i="8"/>
  <c r="AL21" i="8" s="1"/>
  <c r="AP20" i="8"/>
  <c r="AP21" i="8" s="1"/>
  <c r="AS20" i="8"/>
  <c r="AS21" i="8" s="1"/>
  <c r="AO20" i="8"/>
  <c r="AO21" i="8" s="1"/>
  <c r="AK20" i="8"/>
  <c r="AK21" i="8" s="1"/>
  <c r="AG20" i="8"/>
  <c r="AG21" i="8" s="1"/>
  <c r="AC20" i="8"/>
  <c r="AC21" i="8" s="1"/>
  <c r="Y20" i="8"/>
  <c r="Y21" i="8" s="1"/>
  <c r="U20" i="8"/>
  <c r="U21" i="8" s="1"/>
  <c r="BB8" i="8"/>
  <c r="AF20" i="8"/>
  <c r="AF21" i="8" s="1"/>
  <c r="AR20" i="8"/>
  <c r="AR21" i="8" s="1"/>
  <c r="T20" i="8"/>
  <c r="T21" i="8" s="1"/>
  <c r="AB20" i="8"/>
  <c r="AB21" i="8" s="1"/>
  <c r="AJ20" i="8"/>
  <c r="AJ21" i="8" s="1"/>
  <c r="V20" i="8"/>
  <c r="V21" i="8" s="1"/>
  <c r="AD20" i="8"/>
  <c r="AD21" i="8" s="1"/>
  <c r="AN20" i="8"/>
  <c r="AN21" i="8" s="1"/>
  <c r="T62" i="8"/>
  <c r="X62" i="8"/>
  <c r="AB62" i="8"/>
  <c r="AF62" i="8"/>
  <c r="AJ62" i="8"/>
  <c r="AN62" i="8"/>
  <c r="AR62" i="8"/>
  <c r="AV62" i="8"/>
  <c r="S63" i="8"/>
  <c r="W63" i="8"/>
  <c r="AA63" i="8"/>
  <c r="AE63" i="8"/>
  <c r="AI63" i="8"/>
  <c r="AM63" i="8"/>
  <c r="AQ63" i="8"/>
  <c r="AU63" i="8"/>
  <c r="S67" i="8"/>
  <c r="W67" i="8"/>
  <c r="AA67" i="8"/>
  <c r="AE67" i="8"/>
  <c r="AI67" i="8"/>
  <c r="AM67" i="8"/>
  <c r="AQ67" i="8"/>
  <c r="AU67" i="8"/>
  <c r="T68" i="8"/>
  <c r="X68" i="8"/>
  <c r="AB68" i="8"/>
  <c r="AF68" i="8"/>
  <c r="AJ68" i="8"/>
  <c r="AN68" i="8"/>
  <c r="AR68" i="8"/>
  <c r="AV68" i="8"/>
  <c r="U69" i="8"/>
  <c r="Y69" i="8"/>
  <c r="AC69" i="8"/>
  <c r="AG69" i="8"/>
  <c r="AK69" i="8"/>
  <c r="AO69" i="8"/>
  <c r="AS69" i="8"/>
  <c r="AW69" i="8"/>
  <c r="V70" i="8"/>
  <c r="Z70" i="8"/>
  <c r="AD70" i="8"/>
  <c r="AH70" i="8"/>
  <c r="AL70" i="8"/>
  <c r="AP70" i="8"/>
  <c r="AT70" i="8"/>
  <c r="U62" i="8"/>
  <c r="Y62" i="8"/>
  <c r="AC62" i="8"/>
  <c r="AG62" i="8"/>
  <c r="AK62" i="8"/>
  <c r="AO62" i="8"/>
  <c r="AS62" i="8"/>
  <c r="AW62" i="8"/>
  <c r="T63" i="8"/>
  <c r="X63" i="8"/>
  <c r="AB63" i="8"/>
  <c r="AF63" i="8"/>
  <c r="AJ63" i="8"/>
  <c r="AN63" i="8"/>
  <c r="AR63" i="8"/>
  <c r="AV63" i="8"/>
  <c r="T67" i="8"/>
  <c r="X67" i="8"/>
  <c r="AB67" i="8"/>
  <c r="AF67" i="8"/>
  <c r="AJ67" i="8"/>
  <c r="AN67" i="8"/>
  <c r="AR67" i="8"/>
  <c r="AV67" i="8"/>
  <c r="U68" i="8"/>
  <c r="Y68" i="8"/>
  <c r="AC68" i="8"/>
  <c r="AG68" i="8"/>
  <c r="AK68" i="8"/>
  <c r="AO68" i="8"/>
  <c r="AS68" i="8"/>
  <c r="AW68" i="8"/>
  <c r="V69" i="8"/>
  <c r="Z69" i="8"/>
  <c r="AD69" i="8"/>
  <c r="AH69" i="8"/>
  <c r="AL69" i="8"/>
  <c r="AP69" i="8"/>
  <c r="AT69" i="8"/>
  <c r="S70" i="8"/>
  <c r="W70" i="8"/>
  <c r="AA70" i="8"/>
  <c r="AE70" i="8"/>
  <c r="AI70" i="8"/>
  <c r="AM70" i="8"/>
  <c r="AQ70" i="8"/>
  <c r="AU70" i="8"/>
  <c r="V62" i="8"/>
  <c r="Z62" i="8"/>
  <c r="AD62" i="8"/>
  <c r="AH62" i="8"/>
  <c r="AL62" i="8"/>
  <c r="AP62" i="8"/>
  <c r="AT62" i="8"/>
  <c r="AX62" i="8"/>
  <c r="AZ62" i="8" s="1"/>
  <c r="U63" i="8"/>
  <c r="Y63" i="8"/>
  <c r="AC63" i="8"/>
  <c r="AG63" i="8"/>
  <c r="AK63" i="8"/>
  <c r="AO63" i="8"/>
  <c r="AS63" i="8"/>
  <c r="AW63" i="8"/>
  <c r="U67" i="8"/>
  <c r="Y67" i="8"/>
  <c r="AC67" i="8"/>
  <c r="AG67" i="8"/>
  <c r="AK67" i="8"/>
  <c r="AO67" i="8"/>
  <c r="AS67" i="8"/>
  <c r="AW67" i="8"/>
  <c r="V68" i="8"/>
  <c r="Z68" i="8"/>
  <c r="AD68" i="8"/>
  <c r="AH68" i="8"/>
  <c r="AL68" i="8"/>
  <c r="AP68" i="8"/>
  <c r="AT68" i="8"/>
  <c r="S69" i="8"/>
  <c r="W69" i="8"/>
  <c r="AA69" i="8"/>
  <c r="AE69" i="8"/>
  <c r="AI69" i="8"/>
  <c r="AM69" i="8"/>
  <c r="AQ69" i="8"/>
  <c r="AU69" i="8"/>
  <c r="T70" i="8"/>
  <c r="X70" i="8"/>
  <c r="AB70" i="8"/>
  <c r="AF70" i="8"/>
  <c r="AJ70" i="8"/>
  <c r="AN70" i="8"/>
  <c r="AR70" i="8"/>
  <c r="K29" i="5"/>
  <c r="E29" i="5"/>
  <c r="O28" i="5"/>
  <c r="O29" i="5" s="1"/>
  <c r="N28" i="5"/>
  <c r="N29" i="5" s="1"/>
  <c r="M28" i="5"/>
  <c r="M29" i="5" s="1"/>
  <c r="K28" i="5"/>
  <c r="J28" i="5"/>
  <c r="J29" i="5" s="1"/>
  <c r="H28" i="5"/>
  <c r="H29" i="5" s="1"/>
  <c r="G28" i="5"/>
  <c r="G29" i="5" s="1"/>
  <c r="E28" i="5"/>
  <c r="D28" i="5"/>
  <c r="D29" i="5" s="1"/>
  <c r="C28" i="5"/>
  <c r="C29" i="5" s="1"/>
  <c r="B28" i="5"/>
  <c r="B29" i="5" s="1"/>
  <c r="O17" i="5"/>
  <c r="N17" i="5"/>
  <c r="M17" i="5"/>
  <c r="K17" i="5"/>
  <c r="J17" i="5"/>
  <c r="H17" i="5"/>
  <c r="G17" i="5"/>
  <c r="E17" i="5"/>
  <c r="D17" i="5"/>
  <c r="C17" i="5"/>
  <c r="B17" i="5"/>
  <c r="O16" i="5"/>
  <c r="O18" i="5" s="1"/>
  <c r="N16" i="5"/>
  <c r="N18" i="5" s="1"/>
  <c r="M16" i="5"/>
  <c r="M18" i="5" s="1"/>
  <c r="K16" i="5"/>
  <c r="K18" i="5" s="1"/>
  <c r="J16" i="5"/>
  <c r="J18" i="5" s="1"/>
  <c r="H16" i="5"/>
  <c r="H18" i="5" s="1"/>
  <c r="G16" i="5"/>
  <c r="G18" i="5" s="1"/>
  <c r="E16" i="5"/>
  <c r="E18" i="5" s="1"/>
  <c r="D16" i="5"/>
  <c r="D18" i="5" s="1"/>
  <c r="C16" i="5"/>
  <c r="C18" i="5" s="1"/>
  <c r="B16" i="5"/>
  <c r="B18" i="5" s="1"/>
</calcChain>
</file>

<file path=xl/sharedStrings.xml><?xml version="1.0" encoding="utf-8"?>
<sst xmlns="http://schemas.openxmlformats.org/spreadsheetml/2006/main" count="368" uniqueCount="205">
  <si>
    <t>体制届について添付書類が必要な項目</t>
  </si>
  <si>
    <t>訪問型サービスＡ</t>
  </si>
  <si>
    <r>
      <rPr>
        <sz val="11"/>
        <rFont val="DejaVu Sans"/>
        <family val="2"/>
      </rPr>
      <t>（注意）居宅サービスの届出として、従来届け出ている項目であっても、第</t>
    </r>
    <r>
      <rPr>
        <sz val="11"/>
        <rFont val="ＭＳ Ｐゴシック"/>
        <family val="3"/>
      </rPr>
      <t>1</t>
    </r>
    <r>
      <rPr>
        <sz val="11"/>
        <rFont val="DejaVu Sans"/>
        <family val="2"/>
      </rPr>
      <t>号訪問事業として届け出ることが必要です。</t>
    </r>
  </si>
  <si>
    <t>サービスの種類</t>
  </si>
  <si>
    <t>体制届の主な項目</t>
  </si>
  <si>
    <t>添付書類</t>
  </si>
  <si>
    <t>備考</t>
  </si>
  <si>
    <t>別紙</t>
  </si>
  <si>
    <t>その他の添付書類</t>
  </si>
  <si>
    <t>予防型身体ヘルプサービス
生活援助ヘルプサービス</t>
  </si>
  <si>
    <t>－</t>
  </si>
  <si>
    <t>・介護職員処遇改善計画書・介護職員等特定処遇改善計画書</t>
  </si>
  <si>
    <t>※　介護職員等特定処遇改善加算については、予防型身体ヘルプサービスのみ算定可</t>
  </si>
  <si>
    <t>通所型サービスＡ</t>
  </si>
  <si>
    <r>
      <rPr>
        <sz val="11"/>
        <rFont val="DejaVu Sans"/>
        <family val="2"/>
      </rPr>
      <t>（注意）居宅サービスの届出として、従来届け出ている項目であっても、第</t>
    </r>
    <r>
      <rPr>
        <sz val="11"/>
        <rFont val="ＭＳ Ｐゴシック"/>
        <family val="3"/>
      </rPr>
      <t>1</t>
    </r>
    <r>
      <rPr>
        <sz val="11"/>
        <rFont val="DejaVu Sans"/>
        <family val="2"/>
      </rPr>
      <t>号通所事業として届け出ることが必要です。</t>
    </r>
  </si>
  <si>
    <t>口腔機能向上加算</t>
  </si>
  <si>
    <t>サービス提供体制強化加算</t>
  </si>
  <si>
    <t xml:space="preserve">【別紙２】サービス提供強化加算に関する届出書
【別紙３】サービス提供体制強化加算算定要件確認書
【別紙４】勤続年数確認書
</t>
  </si>
  <si>
    <t>※　サービス提供体制強化加算・介護職員等特定処遇改善加算については、予防型デイサービスのみ算定可</t>
  </si>
  <si>
    <t>令和</t>
  </si>
  <si>
    <t>年</t>
  </si>
  <si>
    <t>月</t>
  </si>
  <si>
    <t>日</t>
  </si>
  <si>
    <r>
      <rPr>
        <sz val="11"/>
        <rFont val="HGSｺﾞｼｯｸM"/>
        <family val="3"/>
      </rPr>
      <t>1</t>
    </r>
    <r>
      <rPr>
        <sz val="11"/>
        <rFont val="DejaVu Sans"/>
        <family val="2"/>
      </rPr>
      <t>　事 業 所 名</t>
    </r>
  </si>
  <si>
    <r>
      <rPr>
        <sz val="11"/>
        <rFont val="HGSｺﾞｼｯｸM"/>
        <family val="3"/>
      </rPr>
      <t>2</t>
    </r>
    <r>
      <rPr>
        <sz val="11"/>
        <rFont val="DejaVu Sans"/>
        <family val="2"/>
      </rPr>
      <t>　異 動 区 分</t>
    </r>
  </si>
  <si>
    <r>
      <rPr>
        <sz val="11"/>
        <rFont val="HGSｺﾞｼｯｸM"/>
        <family val="3"/>
      </rPr>
      <t>3</t>
    </r>
    <r>
      <rPr>
        <sz val="11"/>
        <rFont val="DejaVu Sans"/>
        <family val="2"/>
      </rPr>
      <t>　届 出 項 目</t>
    </r>
  </si>
  <si>
    <r>
      <rPr>
        <sz val="11"/>
        <rFont val="HGSｺﾞｼｯｸM"/>
        <family val="3"/>
      </rPr>
      <t>5</t>
    </r>
    <r>
      <rPr>
        <sz val="11"/>
        <rFont val="DejaVu Sans"/>
        <family val="2"/>
      </rPr>
      <t>　介護職員等の状況</t>
    </r>
  </si>
  <si>
    <t>（１）サービス提供体制強化加算（Ⅰ）</t>
  </si>
  <si>
    <t>介護福祉士等の
状況</t>
  </si>
  <si>
    <r>
      <rPr>
        <sz val="11"/>
        <rFont val="DejaVu Sans"/>
        <family val="2"/>
      </rPr>
      <t>①に占める②の割合が</t>
    </r>
    <r>
      <rPr>
        <sz val="11"/>
        <rFont val="HGSｺﾞｼｯｸM"/>
        <family val="3"/>
      </rPr>
      <t>70</t>
    </r>
    <r>
      <rPr>
        <sz val="11"/>
        <rFont val="DejaVu Sans"/>
        <family val="2"/>
      </rPr>
      <t>％以上</t>
    </r>
  </si>
  <si>
    <t>①</t>
  </si>
  <si>
    <t>介護職員の総数（常勤換算）</t>
  </si>
  <si>
    <t>人</t>
  </si>
  <si>
    <t>②</t>
  </si>
  <si>
    <t>①のうち介護福祉士の総数（常勤換算）</t>
  </si>
  <si>
    <t>又は</t>
  </si>
  <si>
    <r>
      <rPr>
        <sz val="11"/>
        <rFont val="DejaVu Sans"/>
        <family val="2"/>
      </rPr>
      <t>①に占める③の割合が</t>
    </r>
    <r>
      <rPr>
        <sz val="11"/>
        <rFont val="HGSｺﾞｼｯｸM"/>
        <family val="3"/>
      </rPr>
      <t>25</t>
    </r>
    <r>
      <rPr>
        <sz val="11"/>
        <rFont val="DejaVu Sans"/>
        <family val="2"/>
      </rPr>
      <t>％以上</t>
    </r>
  </si>
  <si>
    <t>③</t>
  </si>
  <si>
    <r>
      <rPr>
        <sz val="10.5"/>
        <rFont val="DejaVu Sans"/>
        <family val="2"/>
      </rPr>
      <t>①のうち勤続年数</t>
    </r>
    <r>
      <rPr>
        <sz val="10.5"/>
        <rFont val="HGSｺﾞｼｯｸM"/>
        <family val="3"/>
      </rPr>
      <t>10</t>
    </r>
    <r>
      <rPr>
        <sz val="10.5"/>
        <rFont val="DejaVu Sans"/>
        <family val="2"/>
      </rPr>
      <t>年以上の介護福祉士の総数（常勤換算）</t>
    </r>
  </si>
  <si>
    <t>（２）サービス提供体制強化加算（Ⅱ）</t>
  </si>
  <si>
    <r>
      <rPr>
        <sz val="11"/>
        <rFont val="DejaVu Sans"/>
        <family val="2"/>
      </rPr>
      <t>①に占める②の割合が</t>
    </r>
    <r>
      <rPr>
        <sz val="11"/>
        <rFont val="HGSｺﾞｼｯｸM"/>
        <family val="3"/>
      </rPr>
      <t>50</t>
    </r>
    <r>
      <rPr>
        <sz val="11"/>
        <rFont val="DejaVu Sans"/>
        <family val="2"/>
      </rPr>
      <t>％以上</t>
    </r>
  </si>
  <si>
    <r>
      <rPr>
        <sz val="11"/>
        <rFont val="DejaVu Sans"/>
        <family val="2"/>
      </rPr>
      <t>（３）サービス提供体制強化加算（Ⅲ）</t>
    </r>
    <r>
      <rPr>
        <sz val="8"/>
        <rFont val="DejaVu Sans"/>
        <family val="2"/>
      </rPr>
      <t xml:space="preserve"> </t>
    </r>
    <r>
      <rPr>
        <sz val="7"/>
        <rFont val="DejaVu Sans"/>
        <family val="2"/>
      </rPr>
      <t>※介護福祉士等の状況、勤続年数の状況のうち、いずれか１つを満たすこと。</t>
    </r>
  </si>
  <si>
    <r>
      <rPr>
        <sz val="11"/>
        <rFont val="DejaVu Sans"/>
        <family val="2"/>
      </rPr>
      <t>①に占める②の割合が</t>
    </r>
    <r>
      <rPr>
        <sz val="11"/>
        <rFont val="HGSｺﾞｼｯｸM"/>
        <family val="3"/>
      </rPr>
      <t>40</t>
    </r>
    <r>
      <rPr>
        <sz val="11"/>
        <rFont val="DejaVu Sans"/>
        <family val="2"/>
      </rPr>
      <t>％以上</t>
    </r>
  </si>
  <si>
    <t>勤続年数の状況</t>
  </si>
  <si>
    <r>
      <rPr>
        <sz val="11"/>
        <rFont val="DejaVu Sans"/>
        <family val="2"/>
      </rPr>
      <t>①に占める②の割合が</t>
    </r>
    <r>
      <rPr>
        <sz val="11"/>
        <rFont val="HGSｺﾞｼｯｸM"/>
        <family val="3"/>
      </rPr>
      <t>30</t>
    </r>
    <r>
      <rPr>
        <sz val="11"/>
        <rFont val="DejaVu Sans"/>
        <family val="2"/>
      </rPr>
      <t>％以上</t>
    </r>
  </si>
  <si>
    <t>サービスを直接提供する者の総数
（常勤換算）</t>
  </si>
  <si>
    <t>①のうち勤続年数７年以上の者の総数（常勤換算）</t>
  </si>
  <si>
    <t>要件を満たすことが分かる根拠書類を準備し、保険者の定めに基づき、提出又は事業所に保管すること。</t>
  </si>
  <si>
    <t>（別紙３）</t>
  </si>
  <si>
    <t>サービス提供体制強化加算算定要件確認書</t>
  </si>
  <si>
    <t>事業所名</t>
  </si>
  <si>
    <t>（単位：人）</t>
  </si>
  <si>
    <t>Ａ　介護職員（訪問介護員等）の総数
（常勤換算）</t>
  </si>
  <si>
    <t>Ａのうち介護福祉士の総数
（常勤換算）</t>
  </si>
  <si>
    <t>Ａのうち介護福祉士及び介護職員基礎研修課程修了者の総数
（常勤換算）</t>
  </si>
  <si>
    <t>Ｂ　看護師等の総数</t>
  </si>
  <si>
    <r>
      <rPr>
        <sz val="11"/>
        <rFont val="DejaVu Sans"/>
        <family val="2"/>
      </rPr>
      <t>Ｂのうち勤続</t>
    </r>
    <r>
      <rPr>
        <sz val="11"/>
        <rFont val="ＭＳ Ｐゴシック"/>
        <family val="3"/>
      </rPr>
      <t>10</t>
    </r>
    <r>
      <rPr>
        <sz val="11"/>
        <rFont val="DejaVu Sans"/>
        <family val="2"/>
      </rPr>
      <t>年以上の者の総数</t>
    </r>
  </si>
  <si>
    <t>Ｂのうち勤続７年以上の者の総数</t>
  </si>
  <si>
    <t>Ｃ　サービスを直接提供する理学療法士、作業療法士又は言語聴覚士の総数</t>
  </si>
  <si>
    <r>
      <rPr>
        <sz val="11"/>
        <rFont val="DejaVu Sans"/>
        <family val="2"/>
      </rPr>
      <t>Ｃのうち勤続年数</t>
    </r>
    <r>
      <rPr>
        <sz val="11"/>
        <rFont val="ＭＳ Ｐゴシック"/>
        <family val="3"/>
      </rPr>
      <t>10</t>
    </r>
    <r>
      <rPr>
        <sz val="11"/>
        <rFont val="DejaVu Sans"/>
        <family val="2"/>
      </rPr>
      <t>年以上の者の総数</t>
    </r>
  </si>
  <si>
    <t>Ｃのうち勤続年数７年以上の者の総数</t>
  </si>
  <si>
    <t>Ｄ　サービスを直接提供する者の総数</t>
  </si>
  <si>
    <r>
      <rPr>
        <sz val="11"/>
        <rFont val="DejaVu Sans"/>
        <family val="2"/>
      </rPr>
      <t>Ｄのうち勤続年数</t>
    </r>
    <r>
      <rPr>
        <sz val="11"/>
        <rFont val="ＭＳ Ｐゴシック"/>
        <family val="3"/>
      </rPr>
      <t>10</t>
    </r>
    <r>
      <rPr>
        <sz val="11"/>
        <rFont val="DejaVu Sans"/>
        <family val="2"/>
      </rPr>
      <t>年以上の者の総数</t>
    </r>
  </si>
  <si>
    <t>Ｄのうち勤続年数７年以上の者の総数</t>
  </si>
  <si>
    <t>Ｅ　看護・介護職員の総数</t>
  </si>
  <si>
    <t>Ｅのうち常勤の者の総数</t>
  </si>
  <si>
    <t>４月</t>
  </si>
  <si>
    <t>５月</t>
  </si>
  <si>
    <t>６月</t>
  </si>
  <si>
    <t>７月</t>
  </si>
  <si>
    <t>８月</t>
  </si>
  <si>
    <t>９月</t>
  </si>
  <si>
    <t>１０月</t>
  </si>
  <si>
    <t>１１月</t>
  </si>
  <si>
    <t>１２月</t>
  </si>
  <si>
    <t>１月</t>
  </si>
  <si>
    <t>２月</t>
  </si>
  <si>
    <t>合計</t>
  </si>
  <si>
    <t>実績月数
（単位：月）</t>
  </si>
  <si>
    <t>平均</t>
  </si>
  <si>
    <t>常勤職員が勤務すべき１週あたりの時間数</t>
  </si>
  <si>
    <t>（単位：時間）</t>
  </si>
  <si>
    <t>※１　各事業の算定に必要な部分のみ記載してください。</t>
  </si>
  <si>
    <r>
      <rPr>
        <sz val="11"/>
        <rFont val="DejaVu Sans"/>
        <family val="2"/>
      </rPr>
      <t>※２　各要件を満たす場合については、それぞれ根拠となる書類</t>
    </r>
    <r>
      <rPr>
        <u/>
        <sz val="11"/>
        <rFont val="DejaVu Sans"/>
        <family val="2"/>
      </rPr>
      <t>（資格証、別紙１９　勤続年数確認書、別紙１９－２　常勤職員確認書等）</t>
    </r>
    <r>
      <rPr>
        <sz val="11"/>
        <color rgb="FF000000"/>
        <rFont val="DejaVu Sans"/>
        <family val="2"/>
      </rPr>
      <t>も提出してください。</t>
    </r>
  </si>
  <si>
    <t>※３　前年度の実績が６月に満たない場合は下の表を利用してください。</t>
  </si>
  <si>
    <t>前々々月</t>
  </si>
  <si>
    <t>前々月</t>
  </si>
  <si>
    <t>前月</t>
  </si>
  <si>
    <t>（別紙４）</t>
  </si>
  <si>
    <t>勤続年数確認書</t>
  </si>
  <si>
    <t>氏　名</t>
  </si>
  <si>
    <t>採用年月日</t>
  </si>
  <si>
    <t>サービス提供体制強化加算に関する届出書
（通所型サービス）</t>
  </si>
  <si>
    <t>□</t>
  </si>
  <si>
    <r>
      <rPr>
        <sz val="11"/>
        <rFont val="HGSｺﾞｼｯｸM"/>
        <family val="3"/>
      </rPr>
      <t>1</t>
    </r>
    <r>
      <rPr>
        <sz val="11"/>
        <rFont val="DejaVu Sans"/>
        <family val="2"/>
      </rPr>
      <t>　新規</t>
    </r>
  </si>
  <si>
    <r>
      <rPr>
        <sz val="11"/>
        <rFont val="HGSｺﾞｼｯｸM"/>
        <family val="3"/>
      </rPr>
      <t>2</t>
    </r>
    <r>
      <rPr>
        <sz val="11"/>
        <rFont val="DejaVu Sans"/>
        <family val="2"/>
      </rPr>
      <t>　変更</t>
    </r>
  </si>
  <si>
    <r>
      <rPr>
        <sz val="11"/>
        <rFont val="HGSｺﾞｼｯｸM"/>
        <family val="3"/>
      </rPr>
      <t>3</t>
    </r>
    <r>
      <rPr>
        <sz val="11"/>
        <rFont val="DejaVu Sans"/>
        <family val="2"/>
      </rPr>
      <t>　終了</t>
    </r>
  </si>
  <si>
    <t>１　サービス提供体制強化加算（Ⅰ）</t>
  </si>
  <si>
    <t>２　サービス提供体制強化加算（Ⅱ）</t>
  </si>
  <si>
    <t>３　サービス提供体制強化加算（Ⅲ）</t>
  </si>
  <si>
    <t>有</t>
  </si>
  <si>
    <t>・</t>
  </si>
  <si>
    <t>無</t>
  </si>
  <si>
    <t>（　　　　　　　　　　　　　　　        　　　）</t>
    <phoneticPr fontId="20"/>
  </si>
  <si>
    <t>従業者の勤務の体制及び勤務形態一覧表　</t>
  </si>
  <si>
    <t>サービス種別（</t>
    <rPh sb="4" eb="6">
      <t>シュベツ</t>
    </rPh>
    <phoneticPr fontId="28"/>
  </si>
  <si>
    <t>）</t>
    <phoneticPr fontId="28"/>
  </si>
  <si>
    <t>令和</t>
    <rPh sb="0" eb="2">
      <t>レイワ</t>
    </rPh>
    <phoneticPr fontId="28"/>
  </si>
  <si>
    <t>(</t>
    <phoneticPr fontId="28"/>
  </si>
  <si>
    <t>)</t>
    <phoneticPr fontId="28"/>
  </si>
  <si>
    <t>年</t>
    <rPh sb="0" eb="1">
      <t>ネン</t>
    </rPh>
    <phoneticPr fontId="28"/>
  </si>
  <si>
    <t>月</t>
    <rPh sb="0" eb="1">
      <t>ゲツ</t>
    </rPh>
    <phoneticPr fontId="28"/>
  </si>
  <si>
    <t>事業所名（</t>
    <rPh sb="0" eb="3">
      <t>ジギョウショ</t>
    </rPh>
    <rPh sb="3" eb="4">
      <t>メイ</t>
    </rPh>
    <phoneticPr fontId="28"/>
  </si>
  <si>
    <t>）</t>
    <phoneticPr fontId="28"/>
  </si>
  <si>
    <t>(1)</t>
    <phoneticPr fontId="28"/>
  </si>
  <si>
    <t>４週</t>
  </si>
  <si>
    <t>(2)</t>
    <phoneticPr fontId="28"/>
  </si>
  <si>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</si>
  <si>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8"/>
  </si>
  <si>
    <t>時間/週</t>
    <rPh sb="0" eb="2">
      <t>ジカン</t>
    </rPh>
    <rPh sb="3" eb="4">
      <t>シュウ</t>
    </rPh>
    <phoneticPr fontId="28"/>
  </si>
  <si>
    <t>時間/月</t>
    <rPh sb="0" eb="2">
      <t>ジカン</t>
    </rPh>
    <rPh sb="3" eb="4">
      <t>ツキ</t>
    </rPh>
    <phoneticPr fontId="28"/>
  </si>
  <si>
    <t>当月の日数</t>
    <rPh sb="0" eb="2">
      <t>トウゲツ</t>
    </rPh>
    <rPh sb="3" eb="5">
      <t>ニッスウ</t>
    </rPh>
    <phoneticPr fontId="28"/>
  </si>
  <si>
    <t>日</t>
    <rPh sb="0" eb="1">
      <t>ニチ</t>
    </rPh>
    <phoneticPr fontId="28"/>
  </si>
  <si>
    <t>(4) 事業所全体のサービス提供単位数</t>
    <phoneticPr fontId="28"/>
  </si>
  <si>
    <t>単位</t>
    <rPh sb="0" eb="2">
      <t>タンイ</t>
    </rPh>
    <phoneticPr fontId="28"/>
  </si>
  <si>
    <t>単位目</t>
    <rPh sb="0" eb="2">
      <t>タンイ</t>
    </rPh>
    <rPh sb="2" eb="3">
      <t>メ</t>
    </rPh>
    <phoneticPr fontId="28"/>
  </si>
  <si>
    <t xml:space="preserve">(5) 当該サービス提供単位のサービス提供時間 </t>
    <rPh sb="4" eb="6">
      <t>トウガイ</t>
    </rPh>
    <rPh sb="10" eb="12">
      <t>テイキョウ</t>
    </rPh>
    <rPh sb="12" eb="14">
      <t>タンイ</t>
    </rPh>
    <rPh sb="19" eb="21">
      <t>テイキョウ</t>
    </rPh>
    <rPh sb="21" eb="23">
      <t>ジカン</t>
    </rPh>
    <phoneticPr fontId="28"/>
  </si>
  <si>
    <t>～</t>
    <phoneticPr fontId="28"/>
  </si>
  <si>
    <t>（計</t>
    <rPh sb="1" eb="2">
      <t>ケイ</t>
    </rPh>
    <phoneticPr fontId="28"/>
  </si>
  <si>
    <t>時間）</t>
    <rPh sb="0" eb="2">
      <t>ジカン</t>
    </rPh>
    <phoneticPr fontId="28"/>
  </si>
  <si>
    <t>No</t>
    <phoneticPr fontId="28"/>
  </si>
  <si>
    <t>(6) 
職種</t>
    <phoneticPr fontId="20"/>
  </si>
  <si>
    <t>(7)
勤務
形態</t>
    <phoneticPr fontId="20"/>
  </si>
  <si>
    <t>(8)
資格</t>
    <rPh sb="4" eb="6">
      <t>シカク</t>
    </rPh>
    <phoneticPr fontId="28"/>
  </si>
  <si>
    <t>(9) 氏　名</t>
    <phoneticPr fontId="20"/>
  </si>
  <si>
    <t>(10)</t>
    <phoneticPr fontId="28"/>
  </si>
  <si>
    <t>(12)
週平均
勤務時間
数</t>
    <phoneticPr fontId="28"/>
  </si>
  <si>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0"/>
  </si>
  <si>
    <t>1週目</t>
    <rPh sb="1" eb="2">
      <t>シュウ</t>
    </rPh>
    <rPh sb="2" eb="3">
      <t>メ</t>
    </rPh>
    <phoneticPr fontId="28"/>
  </si>
  <si>
    <t>2週目</t>
    <rPh sb="1" eb="2">
      <t>シュウ</t>
    </rPh>
    <rPh sb="2" eb="3">
      <t>メ</t>
    </rPh>
    <phoneticPr fontId="28"/>
  </si>
  <si>
    <t>3週目</t>
    <rPh sb="1" eb="2">
      <t>シュウ</t>
    </rPh>
    <rPh sb="2" eb="3">
      <t>メ</t>
    </rPh>
    <phoneticPr fontId="28"/>
  </si>
  <si>
    <t>4週目</t>
    <rPh sb="1" eb="2">
      <t>シュウ</t>
    </rPh>
    <rPh sb="2" eb="3">
      <t>メ</t>
    </rPh>
    <phoneticPr fontId="28"/>
  </si>
  <si>
    <t>5週目</t>
    <rPh sb="1" eb="2">
      <t>シュウ</t>
    </rPh>
    <rPh sb="2" eb="3">
      <t>メ</t>
    </rPh>
    <phoneticPr fontId="28"/>
  </si>
  <si>
    <t>シフト記号</t>
    <phoneticPr fontId="28"/>
  </si>
  <si>
    <t>勤務時間数</t>
    <rPh sb="0" eb="2">
      <t>キンム</t>
    </rPh>
    <rPh sb="2" eb="4">
      <t>ジカン</t>
    </rPh>
    <rPh sb="4" eb="5">
      <t>スウ</t>
    </rPh>
    <phoneticPr fontId="28"/>
  </si>
  <si>
    <t>サービス提供時間内
の勤務時間数</t>
    <rPh sb="4" eb="6">
      <t>テイキョウ</t>
    </rPh>
    <rPh sb="6" eb="9">
      <t>ジカンナイ</t>
    </rPh>
    <rPh sb="11" eb="13">
      <t>キンム</t>
    </rPh>
    <rPh sb="13" eb="15">
      <t>ジカン</t>
    </rPh>
    <rPh sb="15" eb="16">
      <t>スウ</t>
    </rPh>
    <phoneticPr fontId="28"/>
  </si>
  <si>
    <t>シフト記号</t>
    <phoneticPr fontId="28"/>
  </si>
  <si>
    <t>シフト記号</t>
    <phoneticPr fontId="28"/>
  </si>
  <si>
    <t>シフト記号</t>
    <phoneticPr fontId="28"/>
  </si>
  <si>
    <t>シフト記号</t>
    <phoneticPr fontId="28"/>
  </si>
  <si>
    <t>シフト記号</t>
    <phoneticPr fontId="28"/>
  </si>
  <si>
    <t>シフト記号</t>
    <phoneticPr fontId="28"/>
  </si>
  <si>
    <t>シフト記号</t>
    <phoneticPr fontId="28"/>
  </si>
  <si>
    <t>(14) サービス提供時間内の勤務延時間数（生活相談員）</t>
    <rPh sb="9" eb="11">
      <t>テイキョウ</t>
    </rPh>
    <rPh sb="11" eb="13">
      <t>ジカン</t>
    </rPh>
    <rPh sb="13" eb="14">
      <t>ナイ</t>
    </rPh>
    <phoneticPr fontId="28"/>
  </si>
  <si>
    <t>(15) サービス提供時間内の勤務延時間数（介護職員）</t>
    <rPh sb="9" eb="11">
      <t>テイキョウ</t>
    </rPh>
    <rPh sb="11" eb="13">
      <t>ジカン</t>
    </rPh>
    <rPh sb="13" eb="14">
      <t>ナイ</t>
    </rPh>
    <phoneticPr fontId="28"/>
  </si>
  <si>
    <t>(16) 利用者数　　　</t>
  </si>
  <si>
    <t>(17) サービス提供時間（平均提供時間）</t>
    <rPh sb="9" eb="11">
      <t>テイキョウ</t>
    </rPh>
    <rPh sb="11" eb="13">
      <t>ジカン</t>
    </rPh>
    <rPh sb="14" eb="16">
      <t>ヘイキン</t>
    </rPh>
    <rPh sb="16" eb="18">
      <t>テイキョウ</t>
    </rPh>
    <rPh sb="18" eb="20">
      <t>ジカン</t>
    </rPh>
    <phoneticPr fontId="28"/>
  </si>
  <si>
    <t>(18) 確保すべき介護職員の勤務時間数　　　</t>
    <rPh sb="5" eb="7">
      <t>カクホ</t>
    </rPh>
    <rPh sb="10" eb="12">
      <t>カイゴ</t>
    </rPh>
    <rPh sb="12" eb="14">
      <t>ショクイン</t>
    </rPh>
    <rPh sb="15" eb="17">
      <t>キンム</t>
    </rPh>
    <rPh sb="17" eb="20">
      <t>ジカンスウ</t>
    </rPh>
    <phoneticPr fontId="28"/>
  </si>
  <si>
    <t>（参考）
(19) 1日の職種別人員内訳</t>
    <rPh sb="1" eb="3">
      <t>サンコウ</t>
    </rPh>
    <rPh sb="11" eb="12">
      <t>ニチ</t>
    </rPh>
    <rPh sb="13" eb="16">
      <t>ショクシュベツ</t>
    </rPh>
    <rPh sb="16" eb="17">
      <t>ニン</t>
    </rPh>
    <rPh sb="17" eb="18">
      <t>イン</t>
    </rPh>
    <rPh sb="18" eb="19">
      <t>ウチ</t>
    </rPh>
    <rPh sb="19" eb="20">
      <t>ヤク</t>
    </rPh>
    <phoneticPr fontId="28"/>
  </si>
  <si>
    <t>生活相談員</t>
    <rPh sb="0" eb="2">
      <t>セイカツ</t>
    </rPh>
    <rPh sb="2" eb="5">
      <t>ソウダンイン</t>
    </rPh>
    <phoneticPr fontId="28"/>
  </si>
  <si>
    <t>看護職員</t>
    <rPh sb="0" eb="2">
      <t>カンゴ</t>
    </rPh>
    <rPh sb="2" eb="4">
      <t>ショクイン</t>
    </rPh>
    <phoneticPr fontId="28"/>
  </si>
  <si>
    <t>介護職員</t>
    <rPh sb="0" eb="2">
      <t>カイゴ</t>
    </rPh>
    <rPh sb="2" eb="4">
      <t>ショクイン</t>
    </rPh>
    <phoneticPr fontId="28"/>
  </si>
  <si>
    <t>機能訓練指導員</t>
    <rPh sb="0" eb="2">
      <t>キノウ</t>
    </rPh>
    <rPh sb="2" eb="4">
      <t>クンレン</t>
    </rPh>
    <rPh sb="4" eb="7">
      <t>シドウイン</t>
    </rPh>
    <phoneticPr fontId="28"/>
  </si>
  <si>
    <t>令和</t>
    <rPh sb="0" eb="2">
      <t>レイワ</t>
    </rPh>
    <phoneticPr fontId="20"/>
  </si>
  <si>
    <t>年</t>
    <rPh sb="0" eb="1">
      <t>ネン</t>
    </rPh>
    <phoneticPr fontId="20"/>
  </si>
  <si>
    <t>月</t>
    <rPh sb="0" eb="1">
      <t>ガツ</t>
    </rPh>
    <phoneticPr fontId="20"/>
  </si>
  <si>
    <t>日</t>
    <rPh sb="0" eb="1">
      <t>ニチ</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</si>
  <si>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</si>
  <si>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事業所名</t>
    <rPh sb="0" eb="3">
      <t>ジギョウショ</t>
    </rPh>
    <rPh sb="3" eb="4">
      <t>メイ</t>
    </rPh>
    <phoneticPr fontId="20"/>
  </si>
  <si>
    <t>異動区分</t>
    <rPh sb="0" eb="2">
      <t>イドウ</t>
    </rPh>
    <rPh sb="2" eb="4">
      <t>クブン</t>
    </rPh>
    <phoneticPr fontId="20"/>
  </si>
  <si>
    <t>1　新規</t>
    <phoneticPr fontId="20"/>
  </si>
  <si>
    <t>2　変更</t>
    <phoneticPr fontId="20"/>
  </si>
  <si>
    <t>3　終了</t>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</si>
  <si>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</si>
  <si>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</si>
  <si>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歯科医療機関名</t>
    <rPh sb="0" eb="2">
      <t>シカ</t>
    </rPh>
    <rPh sb="2" eb="4">
      <t>イリョウ</t>
    </rPh>
    <rPh sb="4" eb="6">
      <t>キカン</t>
    </rPh>
    <rPh sb="6" eb="7">
      <t>メイ</t>
    </rPh>
    <phoneticPr fontId="20"/>
  </si>
  <si>
    <t>所在地</t>
    <rPh sb="0" eb="3">
      <t>ショザイチ</t>
    </rPh>
    <phoneticPr fontId="20"/>
  </si>
  <si>
    <t>歯科医師名</t>
    <rPh sb="0" eb="4">
      <t>シカイシ</t>
    </rPh>
    <rPh sb="4" eb="5">
      <t>メイ</t>
    </rPh>
    <phoneticPr fontId="20"/>
  </si>
  <si>
    <t>歯科訪問診療料の算定の実績</t>
    <phoneticPr fontId="20"/>
  </si>
  <si>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</si>
  <si>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</si>
  <si>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２．連携歯科医療機関</t>
    <rPh sb="2" eb="4">
      <t>レンケイ</t>
    </rPh>
    <rPh sb="4" eb="6">
      <t>シカ</t>
    </rPh>
    <rPh sb="6" eb="8">
      <t>イリョウ</t>
    </rPh>
    <rPh sb="8" eb="10">
      <t>キカン</t>
    </rPh>
    <phoneticPr fontId="20"/>
  </si>
  <si>
    <t>歯科訪問診療料の算定の実績</t>
    <phoneticPr fontId="20"/>
  </si>
  <si>
    <t>３．連携歯科医療機関</t>
    <rPh sb="2" eb="4">
      <t>レンケイ</t>
    </rPh>
    <rPh sb="4" eb="6">
      <t>シカ</t>
    </rPh>
    <rPh sb="6" eb="8">
      <t>イリョウ</t>
    </rPh>
    <rPh sb="8" eb="10">
      <t>キカン</t>
    </rPh>
    <phoneticPr fontId="20"/>
  </si>
  <si>
    <t>歯科訪問診療料の算定の実績</t>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</si>
  <si>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</si>
  <si>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</si>
  <si>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</si>
  <si>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　要件を満たすことが分かる根拠書類を準備し、指定権者からの求めがあった場合には、速やかに提出してください。</t>
    <rPh sb="16" eb="18">
      <t>ショルイ</t>
    </rPh>
    <phoneticPr fontId="20"/>
  </si>
  <si>
    <t>（別紙５）</t>
    <rPh sb="1" eb="3">
      <t>ベッシ</t>
    </rPh>
    <phoneticPr fontId="20"/>
  </si>
  <si>
    <t>口腔連携強化加算</t>
    <rPh sb="0" eb="2">
      <t>コウクウ</t>
    </rPh>
    <rPh sb="2" eb="4">
      <t>レンケイ</t>
    </rPh>
    <rPh sb="4" eb="6">
      <t>キョウカ</t>
    </rPh>
    <rPh sb="6" eb="8">
      <t>カサン</t>
    </rPh>
    <phoneticPr fontId="20"/>
  </si>
  <si>
    <t>【別紙５】口腔連携強化加算に関する届出書</t>
    <rPh sb="1" eb="3">
      <t>ベッシ</t>
    </rPh>
    <phoneticPr fontId="20"/>
  </si>
  <si>
    <t>予防型デイサービス
機能訓練デイサービス
ミニデイサービス</t>
    <rPh sb="0" eb="3">
      <t>ヨボウガタ</t>
    </rPh>
    <rPh sb="10" eb="12">
      <t>キノウ</t>
    </rPh>
    <rPh sb="12" eb="14">
      <t>クンレン</t>
    </rPh>
    <phoneticPr fontId="20"/>
  </si>
  <si>
    <t>栄養アセスメント・栄養改善体制</t>
    <rPh sb="0" eb="2">
      <t>エイヨウ</t>
    </rPh>
    <rPh sb="9" eb="11">
      <t>エイヨウ</t>
    </rPh>
    <rPh sb="11" eb="13">
      <t>カイゼン</t>
    </rPh>
    <rPh sb="13" eb="15">
      <t>タイセイ</t>
    </rPh>
    <phoneticPr fontId="20"/>
  </si>
  <si>
    <t>管理栄養士の資格証の写し
管理栄養士の雇用契約書の写し又は外部の管理栄養士との連携を確認できる書類</t>
    <rPh sb="0" eb="2">
      <t>カンリ</t>
    </rPh>
    <rPh sb="2" eb="5">
      <t>エイヨウシ</t>
    </rPh>
    <rPh sb="6" eb="8">
      <t>シカク</t>
    </rPh>
    <rPh sb="8" eb="9">
      <t>ショウ</t>
    </rPh>
    <rPh sb="10" eb="11">
      <t>ウツ</t>
    </rPh>
    <rPh sb="13" eb="15">
      <t>カンリ</t>
    </rPh>
    <rPh sb="15" eb="18">
      <t>エイヨウシ</t>
    </rPh>
    <rPh sb="19" eb="21">
      <t>コヨウ</t>
    </rPh>
    <rPh sb="21" eb="24">
      <t>ケイヤクショ</t>
    </rPh>
    <rPh sb="25" eb="26">
      <t>ウツ</t>
    </rPh>
    <rPh sb="27" eb="28">
      <t>マタ</t>
    </rPh>
    <rPh sb="29" eb="31">
      <t>ガイブ</t>
    </rPh>
    <rPh sb="32" eb="34">
      <t>カンリ</t>
    </rPh>
    <rPh sb="34" eb="37">
      <t>エイヨウシ</t>
    </rPh>
    <rPh sb="39" eb="41">
      <t>レンケイ</t>
    </rPh>
    <rPh sb="42" eb="44">
      <t>カクニン</t>
    </rPh>
    <rPh sb="47" eb="49">
      <t>ショルイ</t>
    </rPh>
    <phoneticPr fontId="20"/>
  </si>
  <si>
    <t>言語聴覚士、歯科衛生士もしくは看護職員の資格証の写し
言語聴覚士、歯科衛生士もしくは看護職員の雇用契約書の写し</t>
    <rPh sb="0" eb="2">
      <t>ゲンゴ</t>
    </rPh>
    <rPh sb="2" eb="4">
      <t>チョウカク</t>
    </rPh>
    <rPh sb="4" eb="5">
      <t>シ</t>
    </rPh>
    <rPh sb="6" eb="8">
      <t>シカ</t>
    </rPh>
    <rPh sb="8" eb="11">
      <t>エイセイシ</t>
    </rPh>
    <rPh sb="15" eb="17">
      <t>カンゴ</t>
    </rPh>
    <rPh sb="17" eb="19">
      <t>ショクイン</t>
    </rPh>
    <rPh sb="20" eb="22">
      <t>シカク</t>
    </rPh>
    <rPh sb="22" eb="23">
      <t>ショウ</t>
    </rPh>
    <rPh sb="24" eb="25">
      <t>ウツ</t>
    </rPh>
    <rPh sb="27" eb="29">
      <t>ゲンゴ</t>
    </rPh>
    <rPh sb="29" eb="31">
      <t>チョウカク</t>
    </rPh>
    <rPh sb="31" eb="32">
      <t>シ</t>
    </rPh>
    <rPh sb="33" eb="38">
      <t>シカエイセイシ</t>
    </rPh>
    <rPh sb="42" eb="44">
      <t>カンゴ</t>
    </rPh>
    <rPh sb="44" eb="46">
      <t>ショクイン</t>
    </rPh>
    <rPh sb="47" eb="49">
      <t>コヨウ</t>
    </rPh>
    <rPh sb="49" eb="52">
      <t>ケイヤクショ</t>
    </rPh>
    <rPh sb="53" eb="54">
      <t>ウツ</t>
    </rPh>
    <phoneticPr fontId="20"/>
  </si>
  <si>
    <t>介護職員処遇改善計画書・介護職員等特定処遇改善計画書</t>
    <phoneticPr fontId="20"/>
  </si>
  <si>
    <t>－</t>
    <phoneticPr fontId="20"/>
  </si>
  <si>
    <t>（旧３加算）
介護職員処遇改善加算
介護職員等特定処遇改善加算
介護職員等ベースアップ等支援加算</t>
    <phoneticPr fontId="20"/>
  </si>
  <si>
    <t>（新加算）
介護職員等処遇改善加算</t>
    <rPh sb="1" eb="2">
      <t>シン</t>
    </rPh>
    <rPh sb="6" eb="8">
      <t>カイゴ</t>
    </rPh>
    <rPh sb="8" eb="10">
      <t>ショクイン</t>
    </rPh>
    <rPh sb="10" eb="11">
      <t>トウ</t>
    </rPh>
    <rPh sb="11" eb="13">
      <t>ショグウ</t>
    </rPh>
    <rPh sb="13" eb="15">
      <t>カイゼン</t>
    </rPh>
    <rPh sb="15" eb="17">
      <t>カサン</t>
    </rPh>
    <phoneticPr fontId="20"/>
  </si>
  <si>
    <t>（旧３加算）
介護職員処遇改善加算
介護職員等特定処遇改善加算
介護職員等ベースアップ等支援加算</t>
    <phoneticPr fontId="20"/>
  </si>
  <si>
    <t>（新加算）
介護職員等処遇改善加算</t>
    <rPh sb="1" eb="2">
      <t>シン</t>
    </rPh>
    <rPh sb="6" eb="8">
      <t>カイゴ</t>
    </rPh>
    <rPh sb="8" eb="10">
      <t>ショクイン</t>
    </rPh>
    <rPh sb="10" eb="11">
      <t>トウ</t>
    </rPh>
    <rPh sb="11" eb="17">
      <t>ショグウカイゼンカサン</t>
    </rPh>
    <phoneticPr fontId="20"/>
  </si>
  <si>
    <t>【別紙1】従業者の勤務の体制及び勤務形態一覧表</t>
    <rPh sb="1" eb="3">
      <t>ベッシ</t>
    </rPh>
    <rPh sb="5" eb="8">
      <t>ジュウギョウシャ</t>
    </rPh>
    <rPh sb="9" eb="11">
      <t>キンム</t>
    </rPh>
    <rPh sb="12" eb="14">
      <t>タイセイ</t>
    </rPh>
    <rPh sb="14" eb="15">
      <t>オヨ</t>
    </rPh>
    <rPh sb="16" eb="18">
      <t>キンム</t>
    </rPh>
    <rPh sb="18" eb="20">
      <t>ケイタイ</t>
    </rPh>
    <rPh sb="20" eb="22">
      <t>イチラン</t>
    </rPh>
    <rPh sb="22" eb="23">
      <t>ヒョウ</t>
    </rPh>
    <phoneticPr fontId="20"/>
  </si>
  <si>
    <t>（別紙１）</t>
    <rPh sb="1" eb="3">
      <t>ベッシ</t>
    </rPh>
    <phoneticPr fontId="20"/>
  </si>
  <si>
    <t>（別紙２）</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</si>
</sst>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
    <numFmt numFmtId="178" formatCode="0.0"/>
    <numFmt numFmtId="179" formatCode="#,##0.0#"/>
  </numFmts>
  <fonts count="36">
    <font>
      <sz val="11"/>
      <color rgb="FF000000"/>
      <name val="ＭＳ Ｐゴシック"/>
      <family val="2"/>
    </font>
    <font>
      <sz val="11"/>
      <name val="ＭＳ Ｐゴシック"/>
      <family val="3"/>
    </font>
    <font>
      <sz val="12"/>
      <name val="ＭＳ Ｐゴシック"/>
      <family val="3"/>
    </font>
    <font>
      <sz val="18"/>
      <name val="DejaVu Sans"/>
      <family val="2"/>
    </font>
    <font>
      <sz val="14"/>
      <name val="DejaVu Sans"/>
      <family val="2"/>
    </font>
    <font>
      <sz val="11"/>
      <name val="DejaVu Sans"/>
      <family val="2"/>
    </font>
    <font>
      <sz val="11"/>
      <name val="HGSｺﾞｼｯｸM"/>
      <family val="3"/>
    </font>
    <font>
      <sz val="10.5"/>
      <name val="DejaVu Sans"/>
      <family val="2"/>
    </font>
    <font>
      <sz val="10.5"/>
      <name val="HGSｺﾞｼｯｸM"/>
      <family val="3"/>
    </font>
    <font>
      <sz val="8"/>
      <name val="HGSｺﾞｼｯｸM"/>
      <family val="3"/>
    </font>
    <font>
      <sz val="8"/>
      <name val="DejaVu Sans"/>
      <family val="2"/>
    </font>
    <font>
      <sz val="7"/>
      <name val="DejaVu Sans"/>
      <family val="2"/>
    </font>
    <font>
      <sz val="9"/>
      <name val="DejaVu Sans"/>
      <family val="2"/>
    </font>
    <font>
      <sz val="14"/>
      <name val="ＭＳ Ｐゴシック"/>
      <family val="3"/>
    </font>
    <font>
      <sz val="6"/>
      <name val="DejaVu Sans"/>
      <family val="2"/>
    </font>
    <font>
      <sz val="9"/>
      <name val="ＭＳ Ｐゴシック"/>
      <family val="3"/>
    </font>
    <font>
      <u/>
      <sz val="11"/>
      <name val="DejaVu Sans"/>
      <family val="2"/>
    </font>
    <font>
      <sz val="11"/>
      <color rgb="FF000000"/>
      <name val="DejaVu Sans"/>
      <family val="2"/>
    </font>
    <font>
      <sz val="12"/>
      <name val="DejaVu Sans"/>
      <family val="2"/>
    </font>
    <font>
      <sz val="16"/>
      <name val="DejaVu Sans"/>
      <family val="2"/>
    </font>
    <font>
      <sz val="6"/>
      <name val="ＭＳ Ｐゴシック"/>
      <family val="3"/>
      <charset val="128"/>
    </font>
    <font>
      <b/>
      <sz val="11"/>
      <name val="DejaVu Sans"/>
      <family val="2"/>
    </font>
    <font>
      <sz val="11"/>
      <name val="ＭＳ Ｐゴシック"/>
      <family val="3"/>
      <charset val="128"/>
    </font>
    <font>
      <sz val="14"/>
      <name val="ＭＳ Ｐゴシック"/>
      <family val="3"/>
      <charset val="128"/>
    </font>
    <font>
      <sz val="11"/>
      <color theme="1"/>
      <name val="游ゴシック"/>
      <family val="2"/>
      <charset val="128"/>
      <scheme val="minor"/>
    </font>
    <font>
      <sz val="16"/>
      <name val="HGSｺﾞｼｯｸM"/>
      <family val="3"/>
      <charset val="128"/>
    </font>
    <font>
      <b/>
      <sz val="16"/>
      <name val="HGSｺﾞｼｯｸM"/>
      <family val="3"/>
      <charset val="128"/>
    </font>
    <font>
      <b/>
      <sz val="14"/>
      <name val="HGSｺﾞｼｯｸM"/>
      <family val="3"/>
      <charset val="128"/>
    </font>
    <font>
      <sz val="6"/>
      <name val="游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s>
  <fills count="10">
    <fill>
      <patternFill patternType="none"/>
    </fill>
    <fill>
      <patternFill patternType="gray125"/>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s>
  <borders count="15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style="thin">
        <color auto="1"/>
      </bottom>
      <diagonal/>
    </border>
    <border>
      <left/>
      <right/>
      <top/>
      <bottom style="thin">
        <color auto="1"/>
      </bottom>
      <diagonal/>
    </border>
    <border diagonalDown="1">
      <left style="medium">
        <color auto="1"/>
      </left>
      <right style="medium">
        <color auto="1"/>
      </right>
      <top style="medium">
        <color auto="1"/>
      </top>
      <bottom style="medium">
        <color auto="1"/>
      </bottom>
      <diagonal style="thin">
        <color auto="1"/>
      </diagonal>
    </border>
    <border>
      <left style="medium">
        <color auto="1"/>
      </left>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dashed">
        <color auto="1"/>
      </left>
      <right style="medium">
        <color auto="1"/>
      </right>
      <top style="medium">
        <color auto="1"/>
      </top>
      <bottom style="medium">
        <color auto="1"/>
      </bottom>
      <diagonal/>
    </border>
    <border>
      <left style="hair">
        <color auto="1"/>
      </left>
      <right style="dashed">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style="hair">
        <color auto="1"/>
      </left>
      <right style="hair">
        <color auto="1"/>
      </right>
      <top/>
      <bottom/>
      <diagonal/>
    </border>
    <border>
      <left/>
      <right style="medium">
        <color auto="1"/>
      </right>
      <top/>
      <bottom/>
      <diagonal/>
    </border>
    <border>
      <left style="hair">
        <color auto="1"/>
      </left>
      <right style="medium">
        <color auto="1"/>
      </right>
      <top/>
      <bottom/>
      <diagonal/>
    </border>
    <border>
      <left style="medium">
        <color auto="1"/>
      </left>
      <right style="medium">
        <color auto="1"/>
      </right>
      <top style="hair">
        <color auto="1"/>
      </top>
      <bottom style="hair">
        <color auto="1"/>
      </bottom>
      <diagonal/>
    </border>
    <border>
      <left style="medium">
        <color auto="1"/>
      </left>
      <right/>
      <top style="hair">
        <color auto="1"/>
      </top>
      <bottom style="hair">
        <color auto="1"/>
      </bottom>
      <diagonal/>
    </border>
    <border>
      <left style="hair">
        <color auto="1"/>
      </left>
      <right style="hair">
        <color auto="1"/>
      </right>
      <top style="hair">
        <color auto="1"/>
      </top>
      <bottom style="hair">
        <color auto="1"/>
      </bottom>
      <diagonal/>
    </border>
    <border>
      <left/>
      <right style="medium">
        <color auto="1"/>
      </right>
      <top style="hair">
        <color auto="1"/>
      </top>
      <bottom style="hair">
        <color auto="1"/>
      </bottom>
      <diagonal/>
    </border>
    <border>
      <left/>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medium">
        <color auto="1"/>
      </right>
      <top style="hair">
        <color auto="1"/>
      </top>
      <bottom style="mediumDashed">
        <color auto="1"/>
      </bottom>
      <diagonal/>
    </border>
    <border>
      <left style="medium">
        <color auto="1"/>
      </left>
      <right/>
      <top style="hair">
        <color auto="1"/>
      </top>
      <bottom style="mediumDashed">
        <color auto="1"/>
      </bottom>
      <diagonal/>
    </border>
    <border>
      <left style="hair">
        <color auto="1"/>
      </left>
      <right style="hair">
        <color auto="1"/>
      </right>
      <top style="hair">
        <color auto="1"/>
      </top>
      <bottom style="mediumDashed">
        <color auto="1"/>
      </bottom>
      <diagonal/>
    </border>
    <border>
      <left/>
      <right style="medium">
        <color auto="1"/>
      </right>
      <top style="hair">
        <color auto="1"/>
      </top>
      <bottom style="mediumDashed">
        <color auto="1"/>
      </bottom>
      <diagonal/>
    </border>
    <border>
      <left style="medium">
        <color auto="1"/>
      </left>
      <right style="hair">
        <color auto="1"/>
      </right>
      <top style="hair">
        <color auto="1"/>
      </top>
      <bottom style="mediumDashed">
        <color auto="1"/>
      </bottom>
      <diagonal/>
    </border>
    <border>
      <left/>
      <right/>
      <top style="hair">
        <color auto="1"/>
      </top>
      <bottom style="mediumDashed">
        <color auto="1"/>
      </bottom>
      <diagonal/>
    </border>
    <border>
      <left style="hair">
        <color auto="1"/>
      </left>
      <right style="medium">
        <color auto="1"/>
      </right>
      <top style="hair">
        <color auto="1"/>
      </top>
      <bottom style="mediumDashed">
        <color auto="1"/>
      </bottom>
      <diagonal/>
    </border>
    <border>
      <left style="medium">
        <color auto="1"/>
      </left>
      <right style="medium">
        <color auto="1"/>
      </right>
      <top/>
      <bottom style="medium">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right/>
      <top style="medium">
        <color auto="1"/>
      </top>
      <bottom/>
      <diagonal/>
    </border>
    <border>
      <left style="medium">
        <color auto="1"/>
      </left>
      <right style="hair">
        <color auto="1"/>
      </right>
      <top style="medium">
        <color auto="1"/>
      </top>
      <bottom style="medium">
        <color auto="1"/>
      </bottom>
      <diagonal/>
    </border>
    <border>
      <left/>
      <right/>
      <top style="medium">
        <color auto="1"/>
      </top>
      <bottom style="medium">
        <color auto="1"/>
      </bottom>
      <diagonal/>
    </border>
    <border>
      <left style="medium">
        <color auto="1"/>
      </left>
      <right/>
      <top/>
      <bottom style="medium">
        <color auto="1"/>
      </bottom>
      <diagonal/>
    </border>
    <border>
      <left/>
      <right style="hair">
        <color auto="1"/>
      </right>
      <top/>
      <bottom style="medium">
        <color auto="1"/>
      </bottom>
      <diagonal/>
    </border>
    <border>
      <left style="medium">
        <color auto="1"/>
      </left>
      <right style="medium">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right/>
      <top style="medium">
        <color auto="1"/>
      </top>
      <bottom style="hair">
        <color auto="1"/>
      </bottom>
      <diagonal/>
    </border>
    <border>
      <left/>
      <right style="hair">
        <color auto="1"/>
      </right>
      <top style="hair">
        <color auto="1"/>
      </top>
      <bottom style="hair">
        <color auto="1"/>
      </bottom>
      <diagonal/>
    </border>
    <border>
      <left style="medium">
        <color auto="1"/>
      </left>
      <right style="medium">
        <color auto="1"/>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hair">
        <color auto="1"/>
      </top>
      <bottom/>
      <diagonal/>
    </border>
    <border>
      <left/>
      <right style="hair">
        <color auto="1"/>
      </right>
      <top style="medium">
        <color auto="1"/>
      </top>
      <bottom style="medium">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8">
    <xf numFmtId="0" fontId="0" fillId="0" borderId="0"/>
    <xf numFmtId="0" fontId="1" fillId="0" borderId="0">
      <alignment vertical="center"/>
    </xf>
    <xf numFmtId="0" fontId="1" fillId="0" borderId="0"/>
    <xf numFmtId="0" fontId="1" fillId="0" borderId="0"/>
    <xf numFmtId="0" fontId="24" fillId="0" borderId="0">
      <alignment vertical="center"/>
    </xf>
    <xf numFmtId="38" fontId="24" fillId="0" borderId="0" applyFont="0" applyFill="0" applyBorder="0" applyAlignment="0" applyProtection="0">
      <alignment vertical="center"/>
    </xf>
    <xf numFmtId="0" fontId="22" fillId="0" borderId="0"/>
    <xf numFmtId="0" fontId="22" fillId="0" borderId="0"/>
  </cellStyleXfs>
  <cellXfs count="616">
    <xf numFmtId="0" fontId="0" fillId="0" borderId="0" xfId="0"/>
    <xf numFmtId="0" fontId="1" fillId="0" borderId="0" xfId="1" applyFont="1" applyAlignment="1">
      <alignment vertical="center"/>
    </xf>
    <xf numFmtId="0" fontId="1" fillId="0" borderId="0" xfId="1" applyFont="1" applyAlignment="1">
      <alignment vertical="center" wrapText="1"/>
    </xf>
    <xf numFmtId="0" fontId="1" fillId="0" borderId="0" xfId="1" applyFont="1" applyAlignment="1">
      <alignment vertical="center" wrapText="1"/>
    </xf>
    <xf numFmtId="0" fontId="1" fillId="0" borderId="0" xfId="1" applyFont="1" applyAlignment="1">
      <alignment vertical="center"/>
    </xf>
    <xf numFmtId="0" fontId="1" fillId="0" borderId="0" xfId="1" applyFont="1" applyAlignment="1">
      <alignment vertical="center"/>
    </xf>
    <xf numFmtId="0" fontId="1" fillId="0" borderId="0" xfId="1" applyFont="1" applyAlignment="1">
      <alignment vertical="center"/>
    </xf>
    <xf numFmtId="0" fontId="4" fillId="0" borderId="0" xfId="1" applyFont="1" applyAlignment="1">
      <alignment vertical="center"/>
    </xf>
    <xf numFmtId="0" fontId="1" fillId="0" borderId="0" xfId="1" applyFont="1" applyBorder="1" applyAlignment="1">
      <alignment horizontal="center" vertical="center"/>
    </xf>
    <xf numFmtId="0" fontId="5" fillId="0" borderId="0" xfId="1" applyFont="1" applyAlignment="1">
      <alignment vertical="center"/>
    </xf>
    <xf numFmtId="0" fontId="1" fillId="0" borderId="0" xfId="1" applyFont="1" applyAlignment="1">
      <alignment horizontal="center" vertical="center"/>
    </xf>
    <xf numFmtId="0" fontId="5" fillId="2" borderId="2" xfId="1" applyFont="1" applyFill="1" applyBorder="1" applyAlignment="1">
      <alignment horizontal="center" vertical="center"/>
    </xf>
    <xf numFmtId="0" fontId="1" fillId="0" borderId="0" xfId="1" applyFont="1" applyBorder="1" applyAlignment="1">
      <alignment vertical="center" wrapText="1"/>
    </xf>
    <xf numFmtId="0" fontId="4" fillId="0" borderId="0" xfId="1" applyFont="1" applyBorder="1" applyAlignment="1">
      <alignment vertical="center"/>
    </xf>
    <xf numFmtId="0" fontId="1" fillId="0" borderId="0" xfId="1" applyFont="1" applyBorder="1" applyAlignment="1">
      <alignment horizontal="right" vertical="center"/>
    </xf>
    <xf numFmtId="0" fontId="5" fillId="0" borderId="0" xfId="1" applyFont="1" applyBorder="1" applyAlignment="1">
      <alignment vertical="center"/>
    </xf>
    <xf numFmtId="0" fontId="5" fillId="0" borderId="4" xfId="1" applyFont="1" applyBorder="1" applyAlignment="1">
      <alignment vertical="center" wrapText="1"/>
    </xf>
    <xf numFmtId="0" fontId="5" fillId="0" borderId="1" xfId="1" applyFont="1" applyBorder="1" applyAlignment="1">
      <alignment horizontal="center" vertical="center" wrapText="1"/>
    </xf>
    <xf numFmtId="0" fontId="5" fillId="0" borderId="5" xfId="1" applyFont="1" applyBorder="1" applyAlignment="1">
      <alignment vertical="center" wrapText="1"/>
    </xf>
    <xf numFmtId="0" fontId="1" fillId="0" borderId="0" xfId="1">
      <alignment vertical="center"/>
    </xf>
    <xf numFmtId="0" fontId="5" fillId="0" borderId="0" xfId="1" applyFont="1">
      <alignment vertical="center"/>
    </xf>
    <xf numFmtId="0" fontId="13" fillId="0" borderId="0" xfId="1" applyFont="1" applyAlignment="1">
      <alignment vertical="center"/>
    </xf>
    <xf numFmtId="0" fontId="4" fillId="0" borderId="0" xfId="1" applyFont="1" applyAlignment="1">
      <alignment vertical="center"/>
    </xf>
    <xf numFmtId="0" fontId="5" fillId="0" borderId="0" xfId="1" applyFont="1" applyAlignment="1">
      <alignment horizontal="right" vertical="center"/>
    </xf>
    <xf numFmtId="0" fontId="13" fillId="0" borderId="0" xfId="1" applyFont="1">
      <alignment vertical="center"/>
    </xf>
    <xf numFmtId="0" fontId="1" fillId="0" borderId="29" xfId="1" applyBorder="1" applyAlignment="1">
      <alignment vertical="center" wrapText="1"/>
    </xf>
    <xf numFmtId="0" fontId="5" fillId="0" borderId="30" xfId="1" applyFont="1" applyBorder="1" applyAlignment="1">
      <alignment vertical="top" wrapText="1"/>
    </xf>
    <xf numFmtId="0" fontId="5" fillId="0" borderId="31" xfId="1" applyFont="1" applyBorder="1" applyAlignment="1">
      <alignment vertical="top" wrapText="1"/>
    </xf>
    <xf numFmtId="0" fontId="5" fillId="0" borderId="9" xfId="1" applyFont="1" applyBorder="1" applyAlignment="1">
      <alignment vertical="top" wrapText="1"/>
    </xf>
    <xf numFmtId="0" fontId="5" fillId="0" borderId="32" xfId="1" applyFont="1" applyBorder="1" applyAlignment="1">
      <alignment vertical="top" wrapText="1"/>
    </xf>
    <xf numFmtId="0" fontId="5" fillId="0" borderId="33" xfId="1" applyFont="1" applyBorder="1" applyAlignment="1">
      <alignment vertical="top" wrapText="1"/>
    </xf>
    <xf numFmtId="0" fontId="5" fillId="0" borderId="34" xfId="1" applyFont="1" applyBorder="1" applyAlignment="1">
      <alignment vertical="top" wrapText="1"/>
    </xf>
    <xf numFmtId="0" fontId="5" fillId="0" borderId="35" xfId="1" applyFont="1" applyBorder="1" applyAlignment="1">
      <alignment vertical="top" wrapText="1"/>
    </xf>
    <xf numFmtId="0" fontId="1" fillId="0" borderId="0" xfId="1" applyAlignment="1">
      <alignment vertical="center" wrapText="1"/>
    </xf>
    <xf numFmtId="0" fontId="5" fillId="0" borderId="36" xfId="1" applyFont="1" applyBorder="1" applyAlignment="1">
      <alignment horizontal="right" vertical="center"/>
    </xf>
    <xf numFmtId="0" fontId="1" fillId="0" borderId="37" xfId="1" applyBorder="1">
      <alignment vertical="center"/>
    </xf>
    <xf numFmtId="0" fontId="1" fillId="0" borderId="38" xfId="1" applyBorder="1">
      <alignment vertical="center"/>
    </xf>
    <xf numFmtId="0" fontId="1" fillId="0" borderId="39" xfId="1" applyBorder="1">
      <alignment vertical="center"/>
    </xf>
    <xf numFmtId="0" fontId="1" fillId="0" borderId="0" xfId="1" applyBorder="1">
      <alignment vertical="center"/>
    </xf>
    <xf numFmtId="0" fontId="1" fillId="0" borderId="40" xfId="1" applyBorder="1">
      <alignment vertical="center"/>
    </xf>
    <xf numFmtId="0" fontId="5" fillId="0" borderId="41" xfId="1" applyFont="1" applyBorder="1" applyAlignment="1">
      <alignment horizontal="right" vertical="center"/>
    </xf>
    <xf numFmtId="0" fontId="1" fillId="0" borderId="42" xfId="1" applyBorder="1">
      <alignment vertical="center"/>
    </xf>
    <xf numFmtId="0" fontId="1" fillId="0" borderId="43" xfId="1" applyBorder="1">
      <alignment vertical="center"/>
    </xf>
    <xf numFmtId="0" fontId="1" fillId="0" borderId="44" xfId="1" applyBorder="1">
      <alignment vertical="center"/>
    </xf>
    <xf numFmtId="0" fontId="1" fillId="0" borderId="45" xfId="1" applyBorder="1">
      <alignment vertical="center"/>
    </xf>
    <xf numFmtId="0" fontId="1" fillId="0" borderId="46" xfId="1" applyBorder="1">
      <alignment vertical="center"/>
    </xf>
    <xf numFmtId="0" fontId="5" fillId="4" borderId="47" xfId="1" applyFont="1" applyFill="1" applyBorder="1" applyAlignment="1">
      <alignment horizontal="center" vertical="center"/>
    </xf>
    <xf numFmtId="0" fontId="1" fillId="4" borderId="48" xfId="1" applyFill="1" applyBorder="1">
      <alignment vertical="center"/>
    </xf>
    <xf numFmtId="0" fontId="1" fillId="4" borderId="49" xfId="1" applyFill="1" applyBorder="1">
      <alignment vertical="center"/>
    </xf>
    <xf numFmtId="0" fontId="1" fillId="4" borderId="50" xfId="1" applyFill="1" applyBorder="1">
      <alignment vertical="center"/>
    </xf>
    <xf numFmtId="0" fontId="1" fillId="4" borderId="51" xfId="1" applyFill="1" applyBorder="1">
      <alignment vertical="center"/>
    </xf>
    <xf numFmtId="0" fontId="1" fillId="4" borderId="52" xfId="1" applyFill="1" applyBorder="1">
      <alignment vertical="center"/>
    </xf>
    <xf numFmtId="0" fontId="1" fillId="4" borderId="53" xfId="1" applyFill="1" applyBorder="1">
      <alignment vertical="center"/>
    </xf>
    <xf numFmtId="0" fontId="14" fillId="4" borderId="54" xfId="1" applyFont="1" applyFill="1" applyBorder="1" applyAlignment="1">
      <alignment horizontal="center" vertical="center" wrapText="1" shrinkToFit="1"/>
    </xf>
    <xf numFmtId="0" fontId="1" fillId="4" borderId="55" xfId="1" applyFill="1" applyBorder="1">
      <alignment vertical="center"/>
    </xf>
    <xf numFmtId="0" fontId="1" fillId="4" borderId="56" xfId="1" applyFill="1" applyBorder="1">
      <alignment vertical="center"/>
    </xf>
    <xf numFmtId="0" fontId="1" fillId="4" borderId="57" xfId="1" applyFill="1" applyBorder="1">
      <alignment vertical="center"/>
    </xf>
    <xf numFmtId="0" fontId="1" fillId="4" borderId="58" xfId="1" applyFill="1" applyBorder="1">
      <alignment vertical="center"/>
    </xf>
    <xf numFmtId="0" fontId="5" fillId="4" borderId="59" xfId="1" applyFont="1" applyFill="1" applyBorder="1" applyAlignment="1">
      <alignment horizontal="center" vertical="center"/>
    </xf>
    <xf numFmtId="177" fontId="1" fillId="4" borderId="60" xfId="1" applyNumberFormat="1" applyFill="1" applyBorder="1">
      <alignment vertical="center"/>
    </xf>
    <xf numFmtId="177" fontId="1" fillId="4" borderId="61" xfId="1" applyNumberFormat="1" applyFill="1" applyBorder="1">
      <alignment vertical="center"/>
    </xf>
    <xf numFmtId="177" fontId="1" fillId="4" borderId="62" xfId="1" applyNumberFormat="1" applyFill="1" applyBorder="1">
      <alignment vertical="center"/>
    </xf>
    <xf numFmtId="177" fontId="1" fillId="4" borderId="63" xfId="1" applyNumberFormat="1" applyFill="1" applyBorder="1">
      <alignment vertical="center"/>
    </xf>
    <xf numFmtId="177" fontId="1" fillId="4" borderId="64" xfId="1" applyNumberFormat="1" applyFill="1" applyBorder="1">
      <alignment vertical="center"/>
    </xf>
    <xf numFmtId="177" fontId="1" fillId="4" borderId="65" xfId="1" applyNumberFormat="1" applyFill="1" applyBorder="1">
      <alignment vertical="center"/>
    </xf>
    <xf numFmtId="177" fontId="1" fillId="4" borderId="35" xfId="1" applyNumberFormat="1" applyFill="1" applyBorder="1">
      <alignment vertical="center"/>
    </xf>
    <xf numFmtId="177" fontId="1" fillId="3" borderId="63" xfId="1" applyNumberFormat="1" applyFill="1" applyBorder="1">
      <alignment vertical="center"/>
    </xf>
    <xf numFmtId="177" fontId="1" fillId="3" borderId="63" xfId="1" applyNumberFormat="1" applyFill="1" applyBorder="1" applyAlignment="1">
      <alignment horizontal="center" vertical="center"/>
    </xf>
    <xf numFmtId="177" fontId="1" fillId="3" borderId="0" xfId="1" applyNumberFormat="1" applyFill="1" applyBorder="1">
      <alignment vertical="center"/>
    </xf>
    <xf numFmtId="0" fontId="15" fillId="3" borderId="66" xfId="1" applyFont="1" applyFill="1" applyBorder="1" applyAlignment="1">
      <alignment horizontal="center" vertical="center" shrinkToFit="1"/>
    </xf>
    <xf numFmtId="0" fontId="15" fillId="3" borderId="58" xfId="1" applyFont="1" applyFill="1" applyBorder="1" applyAlignment="1">
      <alignment horizontal="center" vertical="center" shrinkToFit="1"/>
    </xf>
    <xf numFmtId="0" fontId="12" fillId="3" borderId="67" xfId="1" applyFont="1" applyFill="1" applyBorder="1" applyAlignment="1">
      <alignment horizontal="right" vertical="center" shrinkToFit="1"/>
    </xf>
    <xf numFmtId="177" fontId="1" fillId="3" borderId="0" xfId="1" applyNumberFormat="1" applyFill="1" applyBorder="1" applyAlignment="1">
      <alignment horizontal="center" vertical="center"/>
    </xf>
    <xf numFmtId="0" fontId="5" fillId="3" borderId="0" xfId="1" applyFont="1" applyFill="1" applyBorder="1" applyAlignment="1">
      <alignment horizontal="left" vertical="center"/>
    </xf>
    <xf numFmtId="0" fontId="10" fillId="0" borderId="68" xfId="1" applyFont="1" applyBorder="1" applyAlignment="1">
      <alignment horizontal="right" vertical="center" shrinkToFit="1"/>
    </xf>
    <xf numFmtId="0" fontId="1" fillId="0" borderId="69" xfId="1" applyBorder="1">
      <alignment vertical="center"/>
    </xf>
    <xf numFmtId="0" fontId="1" fillId="0" borderId="70" xfId="1" applyBorder="1">
      <alignment vertical="center"/>
    </xf>
    <xf numFmtId="0" fontId="1" fillId="0" borderId="71" xfId="1" applyBorder="1">
      <alignment vertical="center"/>
    </xf>
    <xf numFmtId="0" fontId="1" fillId="0" borderId="72" xfId="1" applyBorder="1">
      <alignment vertical="center"/>
    </xf>
    <xf numFmtId="0" fontId="10" fillId="0" borderId="41" xfId="1" applyFont="1" applyBorder="1" applyAlignment="1">
      <alignment horizontal="right" vertical="center" shrinkToFit="1"/>
    </xf>
    <xf numFmtId="0" fontId="1" fillId="0" borderId="73" xfId="1" applyBorder="1">
      <alignment vertical="center"/>
    </xf>
    <xf numFmtId="0" fontId="5" fillId="4" borderId="74" xfId="1" applyFont="1" applyFill="1" applyBorder="1" applyAlignment="1">
      <alignment horizontal="center" vertical="center" wrapText="1"/>
    </xf>
    <xf numFmtId="0" fontId="1" fillId="4" borderId="75" xfId="1" applyFill="1" applyBorder="1">
      <alignment vertical="center"/>
    </xf>
    <xf numFmtId="0" fontId="1" fillId="4" borderId="76" xfId="1" applyFill="1" applyBorder="1">
      <alignment vertical="center"/>
    </xf>
    <xf numFmtId="0" fontId="1" fillId="4" borderId="77" xfId="1" applyFill="1" applyBorder="1">
      <alignment vertical="center"/>
    </xf>
    <xf numFmtId="0" fontId="1" fillId="4" borderId="78" xfId="1" applyFill="1" applyBorder="1">
      <alignment vertical="center"/>
    </xf>
    <xf numFmtId="0" fontId="5" fillId="4" borderId="8" xfId="1" applyFont="1" applyFill="1" applyBorder="1" applyAlignment="1">
      <alignment horizontal="center" vertical="center"/>
    </xf>
    <xf numFmtId="177" fontId="1" fillId="4" borderId="79" xfId="1" applyNumberFormat="1" applyFill="1" applyBorder="1">
      <alignment vertical="center"/>
    </xf>
    <xf numFmtId="177" fontId="1" fillId="4" borderId="31" xfId="1" applyNumberFormat="1" applyFill="1" applyBorder="1">
      <alignment vertical="center"/>
    </xf>
    <xf numFmtId="0" fontId="2" fillId="0" borderId="0" xfId="1" applyFont="1">
      <alignment vertical="center"/>
    </xf>
    <xf numFmtId="0" fontId="18" fillId="0" borderId="0" xfId="1" applyFont="1">
      <alignment vertical="center"/>
    </xf>
    <xf numFmtId="0" fontId="2" fillId="0" borderId="0" xfId="1" applyFont="1" applyAlignment="1">
      <alignment horizontal="center" vertical="center"/>
    </xf>
    <xf numFmtId="0" fontId="18" fillId="0" borderId="1" xfId="1" applyFont="1" applyBorder="1" applyAlignment="1">
      <alignment horizontal="center" vertical="center"/>
    </xf>
    <xf numFmtId="0" fontId="2" fillId="0" borderId="11" xfId="1" applyFont="1" applyBorder="1" applyAlignment="1">
      <alignment horizontal="center" vertical="center"/>
    </xf>
    <xf numFmtId="0" fontId="2" fillId="0" borderId="27" xfId="1" applyFont="1" applyBorder="1" applyAlignment="1">
      <alignment horizontal="center" vertical="center"/>
    </xf>
    <xf numFmtId="0" fontId="18" fillId="0" borderId="27" xfId="1" applyFont="1" applyBorder="1" applyAlignment="1">
      <alignment horizontal="center" vertical="center"/>
    </xf>
    <xf numFmtId="0" fontId="18" fillId="0" borderId="4" xfId="1" applyFont="1" applyBorder="1" applyAlignment="1">
      <alignment horizontal="center" vertical="center"/>
    </xf>
    <xf numFmtId="0" fontId="2" fillId="0" borderId="1" xfId="1" applyFont="1" applyBorder="1">
      <alignment vertical="center"/>
    </xf>
    <xf numFmtId="0" fontId="6" fillId="0" borderId="0" xfId="2" applyFont="1" applyAlignment="1">
      <alignment horizontal="left" vertical="center"/>
    </xf>
    <xf numFmtId="0" fontId="1" fillId="0" borderId="0" xfId="2"/>
    <xf numFmtId="0" fontId="5" fillId="0" borderId="0" xfId="2" applyFont="1" applyAlignment="1">
      <alignment horizontal="right" vertical="center"/>
    </xf>
    <xf numFmtId="0" fontId="5" fillId="0" borderId="0" xfId="2" applyFont="1" applyAlignment="1">
      <alignment horizontal="center" vertical="center"/>
    </xf>
    <xf numFmtId="0" fontId="6" fillId="0" borderId="0" xfId="2" applyFont="1" applyAlignment="1">
      <alignment horizontal="right" vertical="center"/>
    </xf>
    <xf numFmtId="0" fontId="6" fillId="0" borderId="0" xfId="2" applyFont="1" applyAlignment="1"/>
    <xf numFmtId="0" fontId="6" fillId="0" borderId="11" xfId="3" applyFont="1" applyBorder="1" applyAlignment="1">
      <alignment horizontal="center" vertical="center"/>
    </xf>
    <xf numFmtId="0" fontId="6" fillId="0" borderId="27" xfId="2" applyFont="1" applyBorder="1" applyAlignment="1">
      <alignment vertical="center"/>
    </xf>
    <xf numFmtId="0" fontId="6" fillId="0" borderId="0" xfId="3" applyFont="1" applyBorder="1" applyAlignment="1">
      <alignment horizontal="center" vertical="center"/>
    </xf>
    <xf numFmtId="0" fontId="8" fillId="0" borderId="27" xfId="2" applyFont="1" applyBorder="1" applyAlignment="1">
      <alignment vertical="center"/>
    </xf>
    <xf numFmtId="0" fontId="8" fillId="0" borderId="4" xfId="2" applyFont="1" applyBorder="1" applyAlignment="1">
      <alignment vertical="center"/>
    </xf>
    <xf numFmtId="0" fontId="5" fillId="0" borderId="3" xfId="2" applyFont="1" applyBorder="1" applyAlignment="1">
      <alignment vertical="center"/>
    </xf>
    <xf numFmtId="0" fontId="6" fillId="0" borderId="3" xfId="2" applyFont="1" applyBorder="1" applyAlignment="1">
      <alignment vertical="center"/>
    </xf>
    <xf numFmtId="0" fontId="8" fillId="0" borderId="3" xfId="2" applyFont="1" applyBorder="1" applyAlignment="1">
      <alignment vertical="center"/>
    </xf>
    <xf numFmtId="0" fontId="8" fillId="0" borderId="25" xfId="2" applyFont="1" applyBorder="1" applyAlignment="1">
      <alignment vertical="center"/>
    </xf>
    <xf numFmtId="0" fontId="5" fillId="0" borderId="0" xfId="2" applyFont="1" applyBorder="1" applyAlignment="1">
      <alignment vertical="center"/>
    </xf>
    <xf numFmtId="0" fontId="6" fillId="0" borderId="0" xfId="2" applyFont="1" applyBorder="1" applyAlignment="1">
      <alignment vertical="center"/>
    </xf>
    <xf numFmtId="0" fontId="8" fillId="0" borderId="0" xfId="2" applyFont="1" applyBorder="1" applyAlignment="1">
      <alignment vertical="center"/>
    </xf>
    <xf numFmtId="0" fontId="8" fillId="0" borderId="23" xfId="2" applyFont="1" applyBorder="1" applyAlignment="1">
      <alignment vertical="center"/>
    </xf>
    <xf numFmtId="0" fontId="6" fillId="0" borderId="18" xfId="3" applyFont="1" applyBorder="1" applyAlignment="1">
      <alignment horizontal="center" vertical="center"/>
    </xf>
    <xf numFmtId="0" fontId="5" fillId="0" borderId="28" xfId="2" applyFont="1" applyBorder="1" applyAlignment="1">
      <alignment vertical="center"/>
    </xf>
    <xf numFmtId="0" fontId="8" fillId="0" borderId="28" xfId="2" applyFont="1" applyBorder="1" applyAlignment="1">
      <alignment vertical="center"/>
    </xf>
    <xf numFmtId="0" fontId="8" fillId="0" borderId="19" xfId="2" applyFont="1" applyBorder="1" applyAlignment="1">
      <alignment vertical="center"/>
    </xf>
    <xf numFmtId="0" fontId="6" fillId="0" borderId="0" xfId="2" applyFont="1" applyBorder="1" applyAlignment="1">
      <alignment horizontal="left" vertical="center"/>
    </xf>
    <xf numFmtId="0" fontId="5" fillId="0" borderId="0" xfId="2" applyFont="1" applyBorder="1" applyAlignment="1">
      <alignment horizontal="left" vertical="center"/>
    </xf>
    <xf numFmtId="0" fontId="6" fillId="0" borderId="24" xfId="2" applyFont="1" applyBorder="1" applyAlignment="1">
      <alignment horizontal="left" vertical="center"/>
    </xf>
    <xf numFmtId="0" fontId="6" fillId="0" borderId="3" xfId="2" applyFont="1" applyBorder="1" applyAlignment="1">
      <alignment horizontal="left" vertical="center"/>
    </xf>
    <xf numFmtId="0" fontId="6" fillId="0" borderId="26" xfId="2" applyFont="1" applyBorder="1" applyAlignment="1">
      <alignment horizontal="left" vertical="center"/>
    </xf>
    <xf numFmtId="176" fontId="6" fillId="0" borderId="26" xfId="2" applyNumberFormat="1" applyFont="1" applyBorder="1" applyAlignment="1">
      <alignment horizontal="center" vertical="center"/>
    </xf>
    <xf numFmtId="0" fontId="21" fillId="0" borderId="0" xfId="2" applyFont="1" applyBorder="1" applyAlignment="1">
      <alignment horizontal="center" vertical="center"/>
    </xf>
    <xf numFmtId="0" fontId="6" fillId="0" borderId="23" xfId="2" applyFont="1" applyBorder="1" applyAlignment="1">
      <alignment vertical="center"/>
    </xf>
    <xf numFmtId="0" fontId="6" fillId="0" borderId="1" xfId="2" applyFont="1" applyBorder="1" applyAlignment="1">
      <alignment horizontal="center" vertical="center"/>
    </xf>
    <xf numFmtId="0" fontId="6" fillId="0" borderId="27" xfId="2" applyFont="1" applyBorder="1" applyAlignment="1">
      <alignment horizontal="left" vertical="center"/>
    </xf>
    <xf numFmtId="0" fontId="5" fillId="0" borderId="4" xfId="2" applyFont="1" applyBorder="1" applyAlignment="1">
      <alignment horizontal="left" vertical="center"/>
    </xf>
    <xf numFmtId="0" fontId="6" fillId="0" borderId="26" xfId="2" applyFont="1" applyBorder="1" applyAlignment="1">
      <alignment vertical="center"/>
    </xf>
    <xf numFmtId="0" fontId="7" fillId="0" borderId="27" xfId="2" applyFont="1" applyBorder="1" applyAlignment="1">
      <alignment horizontal="left" vertical="center"/>
    </xf>
    <xf numFmtId="0" fontId="6" fillId="0" borderId="4" xfId="2" applyFont="1" applyBorder="1" applyAlignment="1">
      <alignment horizontal="left" vertical="center"/>
    </xf>
    <xf numFmtId="0" fontId="5" fillId="0" borderId="19" xfId="2" applyFont="1" applyBorder="1" applyAlignment="1">
      <alignment horizontal="left" vertical="center"/>
    </xf>
    <xf numFmtId="176" fontId="6" fillId="0" borderId="0" xfId="2" applyNumberFormat="1" applyFont="1" applyBorder="1" applyAlignment="1">
      <alignment vertical="center"/>
    </xf>
    <xf numFmtId="0" fontId="5" fillId="0" borderId="0" xfId="3" applyFont="1" applyBorder="1" applyAlignment="1">
      <alignment horizontal="center" vertical="center"/>
    </xf>
    <xf numFmtId="0" fontId="6" fillId="0" borderId="0" xfId="2" applyFont="1" applyBorder="1" applyAlignment="1">
      <alignment horizontal="center" vertical="center"/>
    </xf>
    <xf numFmtId="0" fontId="6" fillId="0" borderId="18" xfId="2" applyFont="1" applyBorder="1" applyAlignment="1">
      <alignment horizontal="left" vertical="center"/>
    </xf>
    <xf numFmtId="0" fontId="6" fillId="0" borderId="28" xfId="2" applyFont="1" applyBorder="1" applyAlignment="1">
      <alignment horizontal="left" vertical="center"/>
    </xf>
    <xf numFmtId="176" fontId="6" fillId="0" borderId="28" xfId="2" applyNumberFormat="1" applyFont="1" applyBorder="1" applyAlignment="1">
      <alignment vertical="center"/>
    </xf>
    <xf numFmtId="0" fontId="6" fillId="0" borderId="28" xfId="2" applyFont="1" applyBorder="1" applyAlignment="1">
      <alignment vertical="center"/>
    </xf>
    <xf numFmtId="0" fontId="6" fillId="0" borderId="19" xfId="2" applyFont="1" applyBorder="1" applyAlignment="1">
      <alignment vertical="center"/>
    </xf>
    <xf numFmtId="0" fontId="6" fillId="0" borderId="0" xfId="2" applyFont="1" applyBorder="1" applyAlignment="1">
      <alignment horizontal="center" vertical="center" wrapText="1"/>
    </xf>
    <xf numFmtId="0" fontId="6" fillId="0" borderId="25" xfId="2" applyFont="1" applyBorder="1" applyAlignment="1">
      <alignment vertical="center"/>
    </xf>
    <xf numFmtId="0" fontId="9" fillId="0" borderId="23" xfId="2" applyFont="1" applyBorder="1" applyAlignment="1">
      <alignment vertical="center" shrinkToFit="1"/>
    </xf>
    <xf numFmtId="0" fontId="6" fillId="0" borderId="5" xfId="2" applyFont="1" applyBorder="1" applyAlignment="1">
      <alignment horizontal="center" vertical="center"/>
    </xf>
    <xf numFmtId="0" fontId="7" fillId="0" borderId="18" xfId="2" applyFont="1" applyBorder="1" applyAlignment="1">
      <alignment horizontal="left" vertical="center"/>
    </xf>
    <xf numFmtId="0" fontId="6" fillId="0" borderId="19" xfId="2" applyFont="1" applyBorder="1" applyAlignment="1">
      <alignment horizontal="left" vertical="center"/>
    </xf>
    <xf numFmtId="0" fontId="6" fillId="0" borderId="0" xfId="2" applyFont="1" applyAlignment="1">
      <alignment horizontal="center"/>
    </xf>
    <xf numFmtId="0" fontId="5" fillId="0" borderId="1" xfId="1" applyFont="1" applyBorder="1" applyAlignment="1">
      <alignment horizontal="center" vertical="center" wrapText="1"/>
    </xf>
    <xf numFmtId="0" fontId="25" fillId="0" borderId="0" xfId="4" applyFont="1">
      <alignment vertical="center"/>
    </xf>
    <xf numFmtId="0" fontId="25" fillId="0" borderId="0" xfId="4" applyFont="1" applyAlignment="1">
      <alignment horizontal="left" vertical="center"/>
    </xf>
    <xf numFmtId="0" fontId="26" fillId="0" borderId="0" xfId="4" applyFont="1" applyAlignment="1">
      <alignment horizontal="left" vertical="center"/>
    </xf>
    <xf numFmtId="0" fontId="27" fillId="0" borderId="0" xfId="4" applyFont="1" applyAlignment="1">
      <alignment horizontal="left" vertical="center"/>
    </xf>
    <xf numFmtId="0" fontId="26" fillId="0" borderId="0" xfId="4" applyFont="1" applyAlignment="1">
      <alignment horizontal="right" vertical="center"/>
    </xf>
    <xf numFmtId="0" fontId="26" fillId="0" borderId="0" xfId="4" applyFont="1" applyFill="1" applyAlignment="1">
      <alignment horizontal="right" vertical="center"/>
    </xf>
    <xf numFmtId="0" fontId="26" fillId="0" borderId="0" xfId="4" applyFont="1" applyFill="1" applyAlignment="1">
      <alignment vertical="center"/>
    </xf>
    <xf numFmtId="0" fontId="26" fillId="0" borderId="0" xfId="4" applyFont="1" applyProtection="1">
      <alignment vertical="center"/>
    </xf>
    <xf numFmtId="0" fontId="26" fillId="0" borderId="0" xfId="4" applyFont="1" applyAlignment="1" applyProtection="1">
      <alignment horizontal="left" vertical="center"/>
    </xf>
    <xf numFmtId="0" fontId="26" fillId="0" borderId="0" xfId="4" applyFont="1" applyAlignment="1" applyProtection="1">
      <alignment horizontal="right" vertical="center"/>
    </xf>
    <xf numFmtId="0" fontId="26" fillId="8" borderId="0" xfId="4" applyFont="1" applyFill="1" applyAlignment="1" applyProtection="1">
      <alignment vertical="center"/>
    </xf>
    <xf numFmtId="0" fontId="26" fillId="8" borderId="0" xfId="4" applyFont="1" applyFill="1" applyProtection="1">
      <alignment vertical="center"/>
    </xf>
    <xf numFmtId="0" fontId="26" fillId="8" borderId="0" xfId="4" applyFont="1" applyFill="1" applyAlignment="1" applyProtection="1">
      <alignment horizontal="center" vertical="center"/>
    </xf>
    <xf numFmtId="0" fontId="26" fillId="0" borderId="0" xfId="4" applyFont="1">
      <alignment vertical="center"/>
    </xf>
    <xf numFmtId="0" fontId="25" fillId="8" borderId="0" xfId="4" quotePrefix="1" applyFont="1" applyFill="1" applyBorder="1" applyAlignment="1">
      <alignment vertical="center"/>
    </xf>
    <xf numFmtId="0" fontId="26" fillId="0" borderId="0" xfId="4" applyFont="1" applyAlignment="1" applyProtection="1">
      <alignment horizontal="center" vertical="center"/>
    </xf>
    <xf numFmtId="0" fontId="25" fillId="0" borderId="0" xfId="4" applyFont="1" applyProtection="1">
      <alignment vertical="center"/>
    </xf>
    <xf numFmtId="0" fontId="25" fillId="0" borderId="0" xfId="4" applyFont="1" applyAlignment="1">
      <alignment horizontal="right" vertical="center"/>
    </xf>
    <xf numFmtId="0" fontId="25" fillId="0" borderId="0" xfId="4" applyFont="1" applyBorder="1" applyProtection="1">
      <alignment vertical="center"/>
    </xf>
    <xf numFmtId="0" fontId="25" fillId="0" borderId="0" xfId="4" applyFont="1" applyBorder="1" applyAlignment="1" applyProtection="1">
      <alignment horizontal="left" vertical="center"/>
    </xf>
    <xf numFmtId="0" fontId="25" fillId="0" borderId="0" xfId="4" applyFont="1" applyBorder="1" applyAlignment="1" applyProtection="1">
      <alignment horizontal="right" vertical="center"/>
    </xf>
    <xf numFmtId="0" fontId="25" fillId="0" borderId="0" xfId="4" applyFont="1" applyBorder="1" applyAlignment="1" applyProtection="1">
      <alignment horizontal="center" vertical="center"/>
    </xf>
    <xf numFmtId="0" fontId="25" fillId="8" borderId="0" xfId="4" applyFont="1" applyFill="1" applyBorder="1" applyAlignment="1" applyProtection="1">
      <alignment vertical="center"/>
    </xf>
    <xf numFmtId="0" fontId="29" fillId="0" borderId="0" xfId="4" applyFont="1" applyProtection="1">
      <alignment vertical="center"/>
    </xf>
    <xf numFmtId="0" fontId="25" fillId="8" borderId="0" xfId="4" applyFont="1" applyFill="1" applyBorder="1" applyAlignment="1" applyProtection="1">
      <alignment horizontal="center" vertical="center"/>
    </xf>
    <xf numFmtId="20" fontId="25" fillId="8" borderId="0" xfId="4" applyNumberFormat="1" applyFont="1" applyFill="1" applyBorder="1" applyAlignment="1" applyProtection="1">
      <alignment vertical="center"/>
    </xf>
    <xf numFmtId="0" fontId="25" fillId="8" borderId="0" xfId="4" applyFont="1" applyFill="1" applyBorder="1" applyAlignment="1" applyProtection="1">
      <alignment horizontal="right" vertical="center"/>
    </xf>
    <xf numFmtId="178" fontId="25" fillId="8" borderId="0" xfId="4" applyNumberFormat="1" applyFont="1" applyFill="1" applyBorder="1" applyAlignment="1" applyProtection="1">
      <alignment vertical="center"/>
    </xf>
    <xf numFmtId="0" fontId="25" fillId="8" borderId="0" xfId="4" applyFont="1" applyFill="1" applyBorder="1" applyAlignment="1" applyProtection="1">
      <alignment horizontal="left" vertical="center"/>
    </xf>
    <xf numFmtId="178" fontId="25" fillId="0" borderId="0" xfId="4" applyNumberFormat="1" applyFont="1" applyBorder="1" applyAlignment="1" applyProtection="1">
      <alignment vertical="center"/>
    </xf>
    <xf numFmtId="0" fontId="26" fillId="0" borderId="0" xfId="4" applyFont="1" applyBorder="1" applyAlignment="1" applyProtection="1">
      <alignment horizontal="center" vertical="center"/>
    </xf>
    <xf numFmtId="20" fontId="25" fillId="0" borderId="0" xfId="4" applyNumberFormat="1" applyFont="1" applyBorder="1" applyAlignment="1" applyProtection="1">
      <alignment vertical="center"/>
    </xf>
    <xf numFmtId="0" fontId="25" fillId="0" borderId="0" xfId="4" applyFont="1" applyBorder="1" applyAlignment="1" applyProtection="1">
      <alignment vertical="center"/>
    </xf>
    <xf numFmtId="0" fontId="29" fillId="0" borderId="0" xfId="4" applyFont="1" applyBorder="1" applyAlignment="1" applyProtection="1">
      <alignment horizontal="left" vertical="center"/>
    </xf>
    <xf numFmtId="0" fontId="25" fillId="8" borderId="0" xfId="4" applyFont="1" applyFill="1" applyBorder="1" applyAlignment="1" applyProtection="1">
      <alignment vertical="center"/>
      <protection locked="0"/>
    </xf>
    <xf numFmtId="0" fontId="25" fillId="8" borderId="0" xfId="4" applyFont="1" applyFill="1" applyBorder="1" applyAlignment="1">
      <alignment horizontal="center" vertical="center"/>
    </xf>
    <xf numFmtId="0" fontId="25" fillId="8" borderId="0" xfId="4" applyFont="1" applyFill="1" applyBorder="1" applyProtection="1">
      <alignment vertical="center"/>
    </xf>
    <xf numFmtId="0" fontId="26" fillId="0" borderId="0" xfId="4" applyFont="1" applyBorder="1" applyAlignment="1" applyProtection="1">
      <alignment vertical="center"/>
    </xf>
    <xf numFmtId="0" fontId="25" fillId="0" borderId="0" xfId="4" applyFont="1" applyAlignment="1" applyProtection="1">
      <alignment horizontal="center" vertical="center"/>
    </xf>
    <xf numFmtId="1" fontId="25" fillId="8" borderId="0" xfId="4" applyNumberFormat="1" applyFont="1" applyFill="1" applyBorder="1" applyAlignment="1" applyProtection="1">
      <alignment vertical="center"/>
    </xf>
    <xf numFmtId="0" fontId="25" fillId="0" borderId="0" xfId="4" applyFont="1" applyAlignment="1">
      <alignment horizontal="center" vertical="center"/>
    </xf>
    <xf numFmtId="0" fontId="25" fillId="0" borderId="0" xfId="4" applyFont="1" applyBorder="1" applyAlignment="1">
      <alignment vertical="center"/>
    </xf>
    <xf numFmtId="0" fontId="29" fillId="0" borderId="0" xfId="4" applyFont="1" applyAlignment="1">
      <alignment horizontal="right" vertical="center"/>
    </xf>
    <xf numFmtId="0" fontId="29" fillId="0" borderId="0" xfId="4" applyFont="1" applyAlignment="1"/>
    <xf numFmtId="0" fontId="26" fillId="8" borderId="0" xfId="4" applyFont="1" applyFill="1" applyBorder="1" applyProtection="1">
      <alignment vertical="center"/>
    </xf>
    <xf numFmtId="0" fontId="29" fillId="0" borderId="0" xfId="4" applyFont="1" applyAlignment="1" applyProtection="1">
      <alignment horizontal="center" vertical="center"/>
    </xf>
    <xf numFmtId="0" fontId="25" fillId="0" borderId="0" xfId="4" applyFont="1" applyBorder="1" applyAlignment="1">
      <alignment horizontal="center" vertical="center"/>
    </xf>
    <xf numFmtId="0" fontId="30" fillId="8" borderId="0" xfId="4" applyFont="1" applyFill="1" applyBorder="1" applyAlignment="1" applyProtection="1">
      <alignment vertical="center"/>
    </xf>
    <xf numFmtId="0" fontId="30" fillId="0" borderId="0" xfId="4" applyFont="1" applyBorder="1" applyAlignment="1" applyProtection="1">
      <alignment vertical="center"/>
    </xf>
    <xf numFmtId="0" fontId="29" fillId="0" borderId="0" xfId="4" applyFont="1" applyAlignment="1">
      <alignment horizontal="left"/>
    </xf>
    <xf numFmtId="0" fontId="30" fillId="0" borderId="0" xfId="4" applyFont="1" applyBorder="1" applyAlignment="1" applyProtection="1">
      <alignment horizontal="left" vertical="center"/>
    </xf>
    <xf numFmtId="0" fontId="25" fillId="0" borderId="0" xfId="4" applyFont="1" applyAlignment="1" applyProtection="1">
      <alignment horizontal="right" vertical="center"/>
    </xf>
    <xf numFmtId="0" fontId="25" fillId="0" borderId="0" xfId="4" applyFont="1" applyBorder="1" applyAlignment="1">
      <alignment horizontal="right" vertical="center"/>
    </xf>
    <xf numFmtId="0" fontId="25" fillId="0" borderId="0" xfId="4" applyFont="1" applyBorder="1" applyAlignment="1">
      <alignment horizontal="left" vertical="center"/>
    </xf>
    <xf numFmtId="0" fontId="25" fillId="0" borderId="0" xfId="4" applyNumberFormat="1" applyFont="1" applyBorder="1" applyAlignment="1" applyProtection="1">
      <alignment horizontal="center" vertical="center"/>
    </xf>
    <xf numFmtId="20" fontId="26" fillId="0" borderId="0" xfId="4" applyNumberFormat="1" applyFont="1" applyBorder="1" applyAlignment="1" applyProtection="1">
      <alignment vertical="center"/>
    </xf>
    <xf numFmtId="0" fontId="26" fillId="0" borderId="0" xfId="4" applyFont="1" applyBorder="1" applyProtection="1">
      <alignment vertical="center"/>
    </xf>
    <xf numFmtId="0" fontId="26" fillId="0" borderId="0" xfId="4" applyFont="1" applyAlignment="1">
      <alignment horizontal="center" vertical="center"/>
    </xf>
    <xf numFmtId="0" fontId="26" fillId="0" borderId="0" xfId="4" applyFont="1" applyBorder="1" applyAlignment="1">
      <alignment vertical="center"/>
    </xf>
    <xf numFmtId="0" fontId="27" fillId="0" borderId="0" xfId="4" applyFont="1" applyAlignment="1">
      <alignment horizontal="right" vertical="center"/>
    </xf>
    <xf numFmtId="0" fontId="26" fillId="0" borderId="0" xfId="4" applyFont="1" applyBorder="1" applyAlignment="1">
      <alignment horizontal="center" vertical="center"/>
    </xf>
    <xf numFmtId="0" fontId="31" fillId="0" borderId="0" xfId="4" applyFont="1" applyAlignment="1"/>
    <xf numFmtId="0" fontId="30" fillId="0" borderId="0" xfId="4" applyFont="1" applyProtection="1">
      <alignment vertical="center"/>
    </xf>
    <xf numFmtId="0" fontId="30" fillId="0" borderId="0" xfId="4" applyFont="1" applyAlignment="1" applyProtection="1">
      <alignment horizontal="left" vertical="center"/>
    </xf>
    <xf numFmtId="0" fontId="30" fillId="0" borderId="0" xfId="4" applyFont="1">
      <alignment vertical="center"/>
    </xf>
    <xf numFmtId="0" fontId="30" fillId="0" borderId="0" xfId="4" applyFont="1" applyAlignment="1">
      <alignment horizontal="right" vertical="center"/>
    </xf>
    <xf numFmtId="0" fontId="25" fillId="0" borderId="81" xfId="4" applyFont="1" applyBorder="1" applyAlignment="1">
      <alignment horizontal="center" vertical="center" wrapText="1"/>
    </xf>
    <xf numFmtId="0" fontId="25" fillId="0" borderId="23" xfId="4" applyFont="1" applyBorder="1" applyAlignment="1">
      <alignment horizontal="center" vertical="center" wrapText="1"/>
    </xf>
    <xf numFmtId="0" fontId="29" fillId="0" borderId="10" xfId="4" applyFont="1" applyBorder="1" applyAlignment="1">
      <alignment horizontal="center" vertical="center"/>
    </xf>
    <xf numFmtId="0" fontId="29" fillId="0" borderId="1" xfId="4" applyFont="1" applyBorder="1" applyAlignment="1">
      <alignment horizontal="center" vertical="center"/>
    </xf>
    <xf numFmtId="0" fontId="29" fillId="0" borderId="12" xfId="4" applyFont="1" applyBorder="1" applyAlignment="1">
      <alignment horizontal="center" vertical="center"/>
    </xf>
    <xf numFmtId="0" fontId="29" fillId="0" borderId="4" xfId="4" applyFont="1" applyBorder="1" applyAlignment="1">
      <alignment horizontal="center" vertical="center"/>
    </xf>
    <xf numFmtId="0" fontId="29" fillId="0" borderId="10" xfId="4" applyFont="1" applyFill="1" applyBorder="1" applyAlignment="1">
      <alignment horizontal="center" vertical="center"/>
    </xf>
    <xf numFmtId="0" fontId="29" fillId="0" borderId="1" xfId="4" applyFont="1" applyFill="1" applyBorder="1" applyAlignment="1">
      <alignment horizontal="center" vertical="center"/>
    </xf>
    <xf numFmtId="0" fontId="29" fillId="0" borderId="12" xfId="4" applyFont="1" applyFill="1" applyBorder="1" applyAlignment="1">
      <alignment horizontal="center" vertical="center"/>
    </xf>
    <xf numFmtId="0" fontId="25" fillId="0" borderId="88" xfId="4" applyFont="1" applyBorder="1" applyAlignment="1">
      <alignment horizontal="center" vertical="center" wrapText="1"/>
    </xf>
    <xf numFmtId="0" fontId="29" fillId="0" borderId="13" xfId="4" applyNumberFormat="1" applyFont="1" applyFill="1" applyBorder="1" applyAlignment="1">
      <alignment horizontal="center" vertical="center" wrapText="1"/>
    </xf>
    <xf numFmtId="0" fontId="29" fillId="0" borderId="14" xfId="4" applyNumberFormat="1" applyFont="1" applyFill="1" applyBorder="1" applyAlignment="1">
      <alignment horizontal="center" vertical="center" wrapText="1"/>
    </xf>
    <xf numFmtId="0" fontId="29" fillId="0" borderId="15" xfId="4" applyNumberFormat="1" applyFont="1" applyFill="1" applyBorder="1" applyAlignment="1">
      <alignment horizontal="center" vertical="center" wrapText="1"/>
    </xf>
    <xf numFmtId="0" fontId="25" fillId="5" borderId="81" xfId="4" applyFont="1" applyFill="1" applyBorder="1" applyAlignment="1" applyProtection="1">
      <alignment horizontal="center" vertical="center" wrapText="1"/>
      <protection locked="0"/>
    </xf>
    <xf numFmtId="0" fontId="25" fillId="5" borderId="96" xfId="4" applyFont="1" applyFill="1" applyBorder="1" applyAlignment="1" applyProtection="1">
      <alignment horizontal="center" vertical="center" shrinkToFit="1"/>
      <protection locked="0"/>
    </xf>
    <xf numFmtId="0" fontId="25" fillId="5" borderId="97" xfId="4" applyFont="1" applyFill="1" applyBorder="1" applyAlignment="1" applyProtection="1">
      <alignment horizontal="center" vertical="center" shrinkToFit="1"/>
      <protection locked="0"/>
    </xf>
    <xf numFmtId="0" fontId="25" fillId="5" borderId="98" xfId="4" applyFont="1" applyFill="1" applyBorder="1" applyAlignment="1" applyProtection="1">
      <alignment horizontal="center" vertical="center" shrinkToFit="1"/>
      <protection locked="0"/>
    </xf>
    <xf numFmtId="0" fontId="25" fillId="5" borderId="23" xfId="4" applyFont="1" applyFill="1" applyBorder="1" applyAlignment="1" applyProtection="1">
      <alignment horizontal="center" vertical="center" wrapText="1"/>
      <protection locked="0"/>
    </xf>
    <xf numFmtId="179" fontId="25" fillId="0" borderId="106" xfId="4" applyNumberFormat="1" applyFont="1" applyBorder="1" applyAlignment="1">
      <alignment horizontal="center" vertical="center" shrinkToFit="1"/>
    </xf>
    <xf numFmtId="179" fontId="25" fillId="0" borderId="107" xfId="4" applyNumberFormat="1" applyFont="1" applyBorder="1" applyAlignment="1">
      <alignment horizontal="center" vertical="center" shrinkToFit="1"/>
    </xf>
    <xf numFmtId="179" fontId="25" fillId="0" borderId="108" xfId="4" applyNumberFormat="1" applyFont="1" applyBorder="1" applyAlignment="1">
      <alignment horizontal="center" vertical="center" shrinkToFit="1"/>
    </xf>
    <xf numFmtId="0" fontId="25" fillId="5" borderId="5" xfId="4" applyFont="1" applyFill="1" applyBorder="1" applyAlignment="1" applyProtection="1">
      <alignment horizontal="center" vertical="center" wrapText="1"/>
      <protection locked="0"/>
    </xf>
    <xf numFmtId="179" fontId="25" fillId="0" borderId="115" xfId="4" applyNumberFormat="1" applyFont="1" applyBorder="1" applyAlignment="1">
      <alignment horizontal="center" vertical="center" shrinkToFit="1"/>
    </xf>
    <xf numFmtId="179" fontId="25" fillId="0" borderId="116" xfId="4" applyNumberFormat="1" applyFont="1" applyBorder="1" applyAlignment="1">
      <alignment horizontal="center" vertical="center" shrinkToFit="1"/>
    </xf>
    <xf numFmtId="179" fontId="25" fillId="0" borderId="117" xfId="4" applyNumberFormat="1" applyFont="1" applyBorder="1" applyAlignment="1">
      <alignment horizontal="center" vertical="center" shrinkToFit="1"/>
    </xf>
    <xf numFmtId="0" fontId="25" fillId="5" borderId="2" xfId="4" applyFont="1" applyFill="1" applyBorder="1" applyAlignment="1" applyProtection="1">
      <alignment horizontal="center" vertical="center" wrapText="1"/>
      <protection locked="0"/>
    </xf>
    <xf numFmtId="0" fontId="25" fillId="5" borderId="88" xfId="4" applyFont="1" applyFill="1" applyBorder="1" applyAlignment="1" applyProtection="1">
      <alignment horizontal="center" vertical="center" wrapText="1"/>
      <protection locked="0"/>
    </xf>
    <xf numFmtId="0" fontId="30" fillId="8" borderId="30" xfId="4" applyFont="1" applyFill="1" applyBorder="1">
      <alignment vertical="center"/>
    </xf>
    <xf numFmtId="0" fontId="35" fillId="8" borderId="65" xfId="4" applyFont="1" applyFill="1" applyBorder="1" applyAlignment="1">
      <alignment horizontal="center" vertical="center"/>
    </xf>
    <xf numFmtId="0" fontId="30" fillId="8" borderId="65" xfId="4" applyFont="1" applyFill="1" applyBorder="1" applyAlignment="1">
      <alignment horizontal="center" vertical="center" wrapText="1"/>
    </xf>
    <xf numFmtId="0" fontId="30" fillId="8" borderId="65" xfId="4" applyFont="1" applyFill="1" applyBorder="1" applyAlignment="1">
      <alignment horizontal="center" vertical="center" shrinkToFit="1"/>
    </xf>
    <xf numFmtId="0" fontId="34" fillId="8" borderId="65" xfId="4" applyFont="1" applyFill="1" applyBorder="1" applyAlignment="1">
      <alignment horizontal="center" vertical="center" wrapText="1"/>
    </xf>
    <xf numFmtId="1" fontId="30" fillId="8" borderId="65" xfId="4" applyNumberFormat="1" applyFont="1" applyFill="1" applyBorder="1" applyAlignment="1">
      <alignment horizontal="center" vertical="center" wrapText="1"/>
    </xf>
    <xf numFmtId="0" fontId="30" fillId="8" borderId="9" xfId="4" applyFont="1" applyFill="1" applyBorder="1" applyAlignment="1">
      <alignment horizontal="center" vertical="center" wrapText="1"/>
    </xf>
    <xf numFmtId="0" fontId="30" fillId="8" borderId="0" xfId="4" applyFont="1" applyFill="1">
      <alignment vertical="center"/>
    </xf>
    <xf numFmtId="0" fontId="30" fillId="0" borderId="134" xfId="4" applyFont="1" applyBorder="1">
      <alignment vertical="center"/>
    </xf>
    <xf numFmtId="0" fontId="30" fillId="0" borderId="7" xfId="4" applyFont="1" applyFill="1" applyBorder="1" applyAlignment="1">
      <alignment vertical="center" wrapText="1"/>
    </xf>
    <xf numFmtId="179" fontId="29" fillId="8" borderId="136" xfId="4" applyNumberFormat="1" applyFont="1" applyFill="1" applyBorder="1" applyAlignment="1">
      <alignment horizontal="center" vertical="center" shrinkToFit="1"/>
    </xf>
    <xf numFmtId="179" fontId="29" fillId="8" borderId="82" xfId="4" applyNumberFormat="1" applyFont="1" applyFill="1" applyBorder="1" applyAlignment="1">
      <alignment horizontal="center" vertical="center" shrinkToFit="1"/>
    </xf>
    <xf numFmtId="179" fontId="29" fillId="8" borderId="137" xfId="4" applyNumberFormat="1" applyFont="1" applyFill="1" applyBorder="1" applyAlignment="1">
      <alignment horizontal="center" vertical="center" shrinkToFit="1"/>
    </xf>
    <xf numFmtId="0" fontId="30" fillId="0" borderId="86" xfId="4" applyFont="1" applyBorder="1">
      <alignment vertical="center"/>
    </xf>
    <xf numFmtId="0" fontId="30" fillId="0" borderId="27" xfId="4" applyFont="1" applyFill="1" applyBorder="1" applyAlignment="1">
      <alignment vertical="center" wrapText="1"/>
    </xf>
    <xf numFmtId="179" fontId="29" fillId="8" borderId="10" xfId="4" applyNumberFormat="1" applyFont="1" applyFill="1" applyBorder="1" applyAlignment="1">
      <alignment horizontal="center" vertical="center" shrinkToFit="1"/>
    </xf>
    <xf numFmtId="179" fontId="29" fillId="8" borderId="1" xfId="4" applyNumberFormat="1" applyFont="1" applyFill="1" applyBorder="1" applyAlignment="1">
      <alignment horizontal="center" vertical="center" shrinkToFit="1"/>
    </xf>
    <xf numFmtId="179" fontId="29" fillId="8" borderId="12" xfId="4" applyNumberFormat="1" applyFont="1" applyFill="1" applyBorder="1" applyAlignment="1">
      <alignment horizontal="center" vertical="center" shrinkToFit="1"/>
    </xf>
    <xf numFmtId="179" fontId="29" fillId="7" borderId="10" xfId="4" applyNumberFormat="1" applyFont="1" applyFill="1" applyBorder="1" applyAlignment="1" applyProtection="1">
      <alignment horizontal="center" vertical="center" shrinkToFit="1"/>
      <protection locked="0"/>
    </xf>
    <xf numFmtId="179" fontId="29" fillId="7" borderId="1" xfId="4" applyNumberFormat="1" applyFont="1" applyFill="1" applyBorder="1" applyAlignment="1" applyProtection="1">
      <alignment horizontal="center" vertical="center" shrinkToFit="1"/>
      <protection locked="0"/>
    </xf>
    <xf numFmtId="179" fontId="29" fillId="7" borderId="12" xfId="4" applyNumberFormat="1" applyFont="1" applyFill="1" applyBorder="1" applyAlignment="1" applyProtection="1">
      <alignment horizontal="center" vertical="center" shrinkToFit="1"/>
      <protection locked="0"/>
    </xf>
    <xf numFmtId="0" fontId="30" fillId="0" borderId="147" xfId="4" applyFont="1" applyBorder="1">
      <alignment vertical="center"/>
    </xf>
    <xf numFmtId="0" fontId="30" fillId="0" borderId="130" xfId="4" applyFont="1" applyFill="1" applyBorder="1" applyAlignment="1">
      <alignment vertical="center" wrapText="1"/>
    </xf>
    <xf numFmtId="179" fontId="29" fillId="0" borderId="10" xfId="4" applyNumberFormat="1" applyFont="1" applyFill="1" applyBorder="1" applyAlignment="1">
      <alignment horizontal="center" vertical="center" shrinkToFit="1"/>
    </xf>
    <xf numFmtId="179" fontId="29" fillId="0" borderId="1" xfId="4" applyNumberFormat="1" applyFont="1" applyFill="1" applyBorder="1" applyAlignment="1">
      <alignment horizontal="center" vertical="center" shrinkToFit="1"/>
    </xf>
    <xf numFmtId="179" fontId="29" fillId="0" borderId="12" xfId="4" applyNumberFormat="1" applyFont="1" applyFill="1" applyBorder="1" applyAlignment="1">
      <alignment horizontal="center" vertical="center" shrinkToFit="1"/>
    </xf>
    <xf numFmtId="179" fontId="29" fillId="8" borderId="149" xfId="4" applyNumberFormat="1" applyFont="1" applyFill="1" applyBorder="1" applyAlignment="1" applyProtection="1">
      <alignment horizontal="center" vertical="center" shrinkToFit="1"/>
    </xf>
    <xf numFmtId="179" fontId="29" fillId="8" borderId="150" xfId="4" applyNumberFormat="1" applyFont="1" applyFill="1" applyBorder="1" applyAlignment="1" applyProtection="1">
      <alignment horizontal="center" vertical="center" shrinkToFit="1"/>
    </xf>
    <xf numFmtId="179" fontId="29" fillId="8" borderId="151" xfId="4" applyNumberFormat="1" applyFont="1" applyFill="1" applyBorder="1" applyAlignment="1" applyProtection="1">
      <alignment horizontal="center" vertical="center" shrinkToFit="1"/>
    </xf>
    <xf numFmtId="179" fontId="29" fillId="8" borderId="92" xfId="4" applyNumberFormat="1" applyFont="1" applyFill="1" applyBorder="1" applyAlignment="1" applyProtection="1">
      <alignment horizontal="center" vertical="center" shrinkToFit="1"/>
    </xf>
    <xf numFmtId="179" fontId="29" fillId="8" borderId="10" xfId="4" applyNumberFormat="1" applyFont="1" applyFill="1" applyBorder="1" applyAlignment="1" applyProtection="1">
      <alignment horizontal="center" vertical="center" shrinkToFit="1"/>
    </xf>
    <xf numFmtId="179" fontId="29" fillId="8" borderId="1" xfId="4" applyNumberFormat="1" applyFont="1" applyFill="1" applyBorder="1" applyAlignment="1" applyProtection="1">
      <alignment horizontal="center" vertical="center" shrinkToFit="1"/>
    </xf>
    <xf numFmtId="179" fontId="29" fillId="8" borderId="12" xfId="4" applyNumberFormat="1" applyFont="1" applyFill="1" applyBorder="1" applyAlignment="1" applyProtection="1">
      <alignment horizontal="center" vertical="center" shrinkToFit="1"/>
    </xf>
    <xf numFmtId="179" fontId="29" fillId="8" borderId="4" xfId="4" applyNumberFormat="1" applyFont="1" applyFill="1" applyBorder="1" applyAlignment="1" applyProtection="1">
      <alignment horizontal="center" vertical="center" shrinkToFit="1"/>
    </xf>
    <xf numFmtId="179" fontId="29" fillId="8" borderId="13" xfId="4" applyNumberFormat="1" applyFont="1" applyFill="1" applyBorder="1" applyAlignment="1" applyProtection="1">
      <alignment horizontal="center" vertical="center" shrinkToFit="1"/>
    </xf>
    <xf numFmtId="179" fontId="29" fillId="8" borderId="14" xfId="4" applyNumberFormat="1" applyFont="1" applyFill="1" applyBorder="1" applyAlignment="1" applyProtection="1">
      <alignment horizontal="center" vertical="center" shrinkToFit="1"/>
    </xf>
    <xf numFmtId="179" fontId="29" fillId="8" borderId="15" xfId="4" applyNumberFormat="1" applyFont="1" applyFill="1" applyBorder="1" applyAlignment="1" applyProtection="1">
      <alignment horizontal="center" vertical="center" shrinkToFit="1"/>
    </xf>
    <xf numFmtId="179" fontId="29" fillId="8" borderId="16" xfId="4" applyNumberFormat="1" applyFont="1" applyFill="1" applyBorder="1" applyAlignment="1" applyProtection="1">
      <alignment horizontal="center" vertical="center" shrinkToFit="1"/>
    </xf>
    <xf numFmtId="0" fontId="31" fillId="0" borderId="0" xfId="4" applyFont="1">
      <alignment vertical="center"/>
    </xf>
    <xf numFmtId="0" fontId="30" fillId="0" borderId="0" xfId="4" applyFont="1" applyAlignment="1">
      <alignment vertical="center" shrinkToFit="1"/>
    </xf>
    <xf numFmtId="0" fontId="33" fillId="0" borderId="0" xfId="4" applyFont="1" applyAlignment="1">
      <alignment vertical="center" shrinkToFit="1"/>
    </xf>
    <xf numFmtId="0" fontId="30" fillId="0" borderId="0" xfId="4" applyFont="1" applyAlignment="1">
      <alignment horizontal="left" vertical="center"/>
    </xf>
    <xf numFmtId="0" fontId="30" fillId="0" borderId="0" xfId="4" applyFont="1" applyFill="1">
      <alignment vertical="center"/>
    </xf>
    <xf numFmtId="0" fontId="30" fillId="0" borderId="0" xfId="4" applyFont="1" applyFill="1" applyAlignment="1">
      <alignment vertical="center" wrapText="1"/>
    </xf>
    <xf numFmtId="0" fontId="30" fillId="0" borderId="0" xfId="4" applyFont="1" applyAlignment="1">
      <alignment vertical="center" wrapText="1"/>
    </xf>
    <xf numFmtId="0" fontId="30" fillId="0" borderId="0" xfId="4" applyFont="1" applyFill="1" applyBorder="1">
      <alignment vertical="center"/>
    </xf>
    <xf numFmtId="0" fontId="30" fillId="0" borderId="0" xfId="4" applyFont="1" applyBorder="1">
      <alignment vertical="center"/>
    </xf>
    <xf numFmtId="0" fontId="29" fillId="0" borderId="0" xfId="4" applyFont="1" applyFill="1" applyAlignment="1"/>
    <xf numFmtId="0" fontId="29" fillId="0" borderId="0" xfId="4" applyFont="1" applyFill="1" applyAlignment="1">
      <alignment vertical="center"/>
    </xf>
    <xf numFmtId="0" fontId="29" fillId="0" borderId="0" xfId="4" applyFont="1" applyFill="1" applyBorder="1" applyAlignment="1">
      <alignment vertical="center" wrapText="1"/>
    </xf>
    <xf numFmtId="0" fontId="29" fillId="0" borderId="0" xfId="4" applyFont="1" applyFill="1" applyBorder="1" applyAlignment="1">
      <alignment horizontal="justify" vertical="center" wrapText="1"/>
    </xf>
    <xf numFmtId="0" fontId="30" fillId="0" borderId="0" xfId="4" applyFont="1" applyFill="1" applyAlignment="1">
      <alignment vertical="center" textRotation="90"/>
    </xf>
    <xf numFmtId="0" fontId="30" fillId="0" borderId="0" xfId="4" applyFont="1" applyFill="1" applyAlignment="1">
      <alignment horizontal="left" vertical="center"/>
    </xf>
    <xf numFmtId="0" fontId="25" fillId="9" borderId="0" xfId="4" applyFont="1" applyFill="1">
      <alignment vertical="center"/>
    </xf>
    <xf numFmtId="0" fontId="33" fillId="0" borderId="0" xfId="6" applyFont="1"/>
    <xf numFmtId="0" fontId="33" fillId="0" borderId="0" xfId="6" applyFont="1" applyFill="1"/>
    <xf numFmtId="0" fontId="33" fillId="0" borderId="0" xfId="6" applyFont="1" applyAlignment="1">
      <alignment horizontal="center"/>
    </xf>
    <xf numFmtId="0" fontId="33" fillId="0" borderId="0" xfId="6" applyFont="1" applyAlignment="1">
      <alignment horizontal="left" vertical="center"/>
    </xf>
    <xf numFmtId="0" fontId="33" fillId="0" borderId="0" xfId="6" applyFont="1" applyAlignment="1">
      <alignment horizontal="right" vertical="center"/>
    </xf>
    <xf numFmtId="0" fontId="33" fillId="0" borderId="0" xfId="6" applyFont="1" applyAlignment="1">
      <alignment horizontal="center" vertical="center"/>
    </xf>
    <xf numFmtId="0" fontId="33" fillId="0" borderId="11" xfId="6" applyFont="1" applyBorder="1" applyAlignment="1">
      <alignment horizontal="center" vertical="center"/>
    </xf>
    <xf numFmtId="0" fontId="33" fillId="0" borderId="27" xfId="6" applyFont="1" applyBorder="1" applyAlignment="1">
      <alignment vertical="center"/>
    </xf>
    <xf numFmtId="0" fontId="33" fillId="0" borderId="27" xfId="6" applyFont="1" applyBorder="1"/>
    <xf numFmtId="0" fontId="33" fillId="0" borderId="4" xfId="6" applyFont="1" applyBorder="1"/>
    <xf numFmtId="0" fontId="33" fillId="0" borderId="4" xfId="6" applyFont="1" applyBorder="1" applyAlignment="1">
      <alignment vertical="center"/>
    </xf>
    <xf numFmtId="0" fontId="33" fillId="0" borderId="11" xfId="7" applyFont="1" applyBorder="1" applyAlignment="1">
      <alignment horizontal="center" vertical="center"/>
    </xf>
    <xf numFmtId="0" fontId="33" fillId="0" borderId="27" xfId="7" applyFont="1" applyBorder="1" applyAlignment="1">
      <alignment horizontal="center" vertical="center"/>
    </xf>
    <xf numFmtId="0" fontId="33" fillId="0" borderId="24" xfId="6" applyFont="1" applyBorder="1" applyAlignment="1">
      <alignment horizontal="center"/>
    </xf>
    <xf numFmtId="0" fontId="33" fillId="0" borderId="3" xfId="6" applyFont="1" applyBorder="1"/>
    <xf numFmtId="0" fontId="33" fillId="0" borderId="25" xfId="6" applyFont="1" applyBorder="1"/>
    <xf numFmtId="0" fontId="33" fillId="0" borderId="24" xfId="6" applyFont="1" applyBorder="1"/>
    <xf numFmtId="0" fontId="33" fillId="0" borderId="26" xfId="6" applyFont="1" applyBorder="1" applyAlignment="1">
      <alignment horizontal="center" vertical="top"/>
    </xf>
    <xf numFmtId="0" fontId="33" fillId="0" borderId="26" xfId="6" applyFont="1" applyBorder="1" applyAlignment="1">
      <alignment vertical="center"/>
    </xf>
    <xf numFmtId="0" fontId="33" fillId="0" borderId="0" xfId="6" applyFont="1" applyAlignment="1">
      <alignment vertical="center"/>
    </xf>
    <xf numFmtId="0" fontId="33" fillId="0" borderId="23" xfId="6" applyFont="1" applyBorder="1"/>
    <xf numFmtId="0" fontId="33" fillId="0" borderId="26" xfId="6" applyFont="1" applyBorder="1" applyAlignment="1">
      <alignment horizontal="center"/>
    </xf>
    <xf numFmtId="0" fontId="33" fillId="0" borderId="26" xfId="6" applyFont="1" applyBorder="1"/>
    <xf numFmtId="0" fontId="33" fillId="0" borderId="23" xfId="6" applyFont="1" applyBorder="1" applyAlignment="1">
      <alignment vertical="center" wrapText="1"/>
    </xf>
    <xf numFmtId="0" fontId="33" fillId="0" borderId="0" xfId="6" applyFont="1" applyAlignment="1">
      <alignment vertical="top" wrapText="1"/>
    </xf>
    <xf numFmtId="0" fontId="33" fillId="0" borderId="23" xfId="6" applyFont="1" applyBorder="1" applyAlignment="1">
      <alignment vertical="top" wrapText="1"/>
    </xf>
    <xf numFmtId="0" fontId="33" fillId="0" borderId="85" xfId="6" applyFont="1" applyBorder="1"/>
    <xf numFmtId="0" fontId="33" fillId="0" borderId="18" xfId="6" applyFont="1" applyBorder="1" applyAlignment="1">
      <alignment horizontal="center"/>
    </xf>
    <xf numFmtId="0" fontId="33" fillId="0" borderId="28" xfId="6" applyFont="1" applyBorder="1"/>
    <xf numFmtId="0" fontId="33" fillId="0" borderId="19" xfId="6" applyFont="1" applyBorder="1"/>
    <xf numFmtId="0" fontId="33" fillId="0" borderId="18" xfId="6" applyFont="1" applyBorder="1"/>
    <xf numFmtId="0" fontId="33" fillId="0" borderId="0" xfId="6" applyFont="1" applyAlignment="1">
      <alignment vertical="center" wrapText="1"/>
    </xf>
    <xf numFmtId="0" fontId="32" fillId="0" borderId="0" xfId="6" applyFont="1"/>
    <xf numFmtId="0" fontId="33" fillId="0" borderId="0" xfId="6" applyFont="1" applyAlignment="1">
      <alignment horizontal="left" vertical="top" wrapText="1"/>
    </xf>
    <xf numFmtId="0" fontId="22" fillId="0" borderId="1" xfId="1" applyFont="1" applyBorder="1" applyAlignment="1">
      <alignment vertical="center" wrapText="1"/>
    </xf>
    <xf numFmtId="0" fontId="22" fillId="0" borderId="1" xfId="1" applyFont="1" applyBorder="1" applyAlignment="1">
      <alignment horizontal="left" vertical="center" wrapText="1"/>
    </xf>
    <xf numFmtId="0" fontId="22" fillId="0" borderId="1" xfId="1" applyFont="1" applyBorder="1" applyAlignment="1">
      <alignment horizontal="center" vertical="center" wrapText="1"/>
    </xf>
    <xf numFmtId="0" fontId="22" fillId="0" borderId="4" xfId="1" applyFont="1" applyBorder="1" applyAlignment="1">
      <alignment vertical="center" wrapText="1"/>
    </xf>
    <xf numFmtId="0" fontId="22" fillId="0" borderId="1" xfId="1" applyFont="1" applyFill="1" applyBorder="1" applyAlignment="1">
      <alignment horizontal="left" vertical="center" wrapText="1"/>
    </xf>
    <xf numFmtId="0" fontId="5" fillId="0" borderId="3" xfId="1" applyFont="1" applyBorder="1" applyAlignment="1">
      <alignment horizontal="left" vertical="center" wrapText="1"/>
    </xf>
    <xf numFmtId="0" fontId="3" fillId="0" borderId="0" xfId="1" applyFont="1" applyBorder="1" applyAlignment="1">
      <alignment horizontal="center" vertical="center"/>
    </xf>
    <xf numFmtId="0" fontId="1" fillId="0" borderId="0" xfId="1" applyFont="1" applyBorder="1" applyAlignment="1">
      <alignment horizontal="center" vertical="center"/>
    </xf>
    <xf numFmtId="0" fontId="5" fillId="2" borderId="1" xfId="1" applyFont="1" applyFill="1" applyBorder="1" applyAlignment="1">
      <alignment horizontal="center" vertical="center"/>
    </xf>
    <xf numFmtId="0" fontId="5" fillId="0" borderId="2" xfId="1" applyFont="1" applyBorder="1" applyAlignment="1">
      <alignment horizontal="center" vertical="center" wrapText="1"/>
    </xf>
    <xf numFmtId="0" fontId="5" fillId="0" borderId="85" xfId="1" applyFont="1" applyBorder="1" applyAlignment="1">
      <alignment horizontal="center" vertical="center" wrapText="1"/>
    </xf>
    <xf numFmtId="0" fontId="5" fillId="0" borderId="5" xfId="1" applyFont="1" applyBorder="1" applyAlignment="1">
      <alignment horizontal="center" vertical="center" wrapText="1"/>
    </xf>
    <xf numFmtId="0" fontId="22" fillId="0" borderId="2" xfId="1" applyFont="1" applyBorder="1" applyAlignment="1">
      <alignment horizontal="center" vertical="center" wrapText="1"/>
    </xf>
    <xf numFmtId="0" fontId="22" fillId="0" borderId="5" xfId="1" applyFont="1" applyBorder="1" applyAlignment="1">
      <alignment horizontal="center" vertical="center" wrapText="1"/>
    </xf>
    <xf numFmtId="0" fontId="33" fillId="0" borderId="0" xfId="6" applyFont="1" applyAlignment="1">
      <alignment horizontal="center" vertical="center"/>
    </xf>
    <xf numFmtId="0" fontId="33" fillId="0" borderId="0" xfId="6" applyFont="1" applyAlignment="1">
      <alignment horizontal="center"/>
    </xf>
    <xf numFmtId="0" fontId="33" fillId="0" borderId="11" xfId="6" applyFont="1" applyBorder="1" applyAlignment="1">
      <alignment horizontal="left" vertical="center"/>
    </xf>
    <xf numFmtId="0" fontId="33" fillId="0" borderId="27" xfId="6" applyFont="1" applyBorder="1" applyAlignment="1">
      <alignment horizontal="left" vertical="center"/>
    </xf>
    <xf numFmtId="0" fontId="33" fillId="0" borderId="4" xfId="6" applyFont="1" applyBorder="1" applyAlignment="1">
      <alignment horizontal="left" vertical="center"/>
    </xf>
    <xf numFmtId="0" fontId="33" fillId="0" borderId="0" xfId="6" applyFont="1" applyAlignment="1">
      <alignment horizontal="center" vertical="top" wrapText="1"/>
    </xf>
    <xf numFmtId="0" fontId="33" fillId="0" borderId="23" xfId="6" applyFont="1" applyBorder="1" applyAlignment="1">
      <alignment horizontal="center" vertical="top" wrapText="1"/>
    </xf>
    <xf numFmtId="0" fontId="33" fillId="0" borderId="1" xfId="6" applyFont="1" applyBorder="1" applyAlignment="1">
      <alignment horizontal="center" vertical="center"/>
    </xf>
    <xf numFmtId="0" fontId="33" fillId="0" borderId="24" xfId="6" applyFont="1" applyBorder="1" applyAlignment="1">
      <alignment horizontal="center" vertical="center"/>
    </xf>
    <xf numFmtId="0" fontId="33" fillId="0" borderId="3" xfId="6" applyFont="1" applyBorder="1" applyAlignment="1">
      <alignment horizontal="center" vertical="center"/>
    </xf>
    <xf numFmtId="0" fontId="33" fillId="0" borderId="25" xfId="6" applyFont="1" applyBorder="1" applyAlignment="1">
      <alignment horizontal="center" vertical="center"/>
    </xf>
    <xf numFmtId="0" fontId="33" fillId="0" borderId="18" xfId="6" applyFont="1" applyBorder="1" applyAlignment="1">
      <alignment horizontal="center" vertical="center"/>
    </xf>
    <xf numFmtId="0" fontId="33" fillId="0" borderId="28" xfId="6" applyFont="1" applyBorder="1" applyAlignment="1">
      <alignment horizontal="center" vertical="center"/>
    </xf>
    <xf numFmtId="0" fontId="33" fillId="0" borderId="19" xfId="6" applyFont="1" applyBorder="1" applyAlignment="1">
      <alignment horizontal="center" vertical="center"/>
    </xf>
    <xf numFmtId="0" fontId="33" fillId="0" borderId="26" xfId="6" applyFont="1" applyBorder="1" applyAlignment="1">
      <alignment horizontal="center" vertical="center"/>
    </xf>
    <xf numFmtId="0" fontId="33" fillId="0" borderId="23" xfId="6" applyFont="1" applyBorder="1" applyAlignment="1">
      <alignment horizontal="center" vertical="center"/>
    </xf>
    <xf numFmtId="0" fontId="33" fillId="0" borderId="24" xfId="6" applyFont="1" applyBorder="1" applyAlignment="1">
      <alignment horizontal="left" vertical="center"/>
    </xf>
    <xf numFmtId="0" fontId="33" fillId="0" borderId="3" xfId="6" applyFont="1" applyBorder="1" applyAlignment="1">
      <alignment horizontal="left" vertical="center"/>
    </xf>
    <xf numFmtId="0" fontId="33" fillId="0" borderId="25" xfId="6" applyFont="1" applyBorder="1" applyAlignment="1">
      <alignment horizontal="left" vertical="center"/>
    </xf>
    <xf numFmtId="0" fontId="33" fillId="0" borderId="18" xfId="6" applyFont="1" applyBorder="1" applyAlignment="1">
      <alignment horizontal="left" vertical="center"/>
    </xf>
    <xf numFmtId="0" fontId="33" fillId="0" borderId="28" xfId="6" applyFont="1" applyBorder="1" applyAlignment="1">
      <alignment horizontal="left" vertical="center"/>
    </xf>
    <xf numFmtId="0" fontId="33" fillId="0" borderId="19" xfId="6" applyFont="1" applyBorder="1" applyAlignment="1">
      <alignment horizontal="left" vertical="center"/>
    </xf>
    <xf numFmtId="0" fontId="33" fillId="0" borderId="4" xfId="6" applyFont="1" applyBorder="1" applyAlignment="1">
      <alignment horizontal="center" vertical="center"/>
    </xf>
    <xf numFmtId="0" fontId="33" fillId="0" borderId="5" xfId="6" applyFont="1" applyBorder="1" applyAlignment="1">
      <alignment horizontal="center" vertical="center"/>
    </xf>
    <xf numFmtId="0" fontId="32" fillId="0" borderId="0" xfId="6" applyFont="1" applyAlignment="1">
      <alignment horizontal="left" wrapText="1"/>
    </xf>
    <xf numFmtId="0" fontId="33" fillId="0" borderId="28" xfId="6" applyFont="1" applyBorder="1" applyAlignment="1">
      <alignment vertical="center" wrapText="1"/>
    </xf>
    <xf numFmtId="0" fontId="33" fillId="0" borderId="19" xfId="6" applyFont="1" applyBorder="1" applyAlignment="1">
      <alignment vertical="center" wrapText="1"/>
    </xf>
    <xf numFmtId="0" fontId="22" fillId="0" borderId="1" xfId="1" applyFont="1" applyBorder="1" applyAlignment="1">
      <alignment horizontal="center" vertical="center" wrapText="1"/>
    </xf>
    <xf numFmtId="0" fontId="5" fillId="0" borderId="1" xfId="1" applyFont="1" applyBorder="1" applyAlignment="1">
      <alignment horizontal="center" vertical="center" wrapText="1"/>
    </xf>
    <xf numFmtId="0" fontId="25" fillId="5" borderId="11" xfId="4" applyFont="1" applyFill="1" applyBorder="1" applyAlignment="1" applyProtection="1">
      <alignment horizontal="center" vertical="center"/>
      <protection locked="0"/>
    </xf>
    <xf numFmtId="0" fontId="25" fillId="6" borderId="27" xfId="4" applyFont="1" applyFill="1" applyBorder="1" applyAlignment="1" applyProtection="1">
      <alignment horizontal="center" vertical="center"/>
      <protection locked="0"/>
    </xf>
    <xf numFmtId="0" fontId="25" fillId="6" borderId="4" xfId="4" applyFont="1" applyFill="1" applyBorder="1" applyAlignment="1" applyProtection="1">
      <alignment horizontal="center" vertical="center"/>
      <protection locked="0"/>
    </xf>
    <xf numFmtId="0" fontId="25" fillId="7" borderId="11" xfId="4" applyFont="1" applyFill="1" applyBorder="1" applyAlignment="1" applyProtection="1">
      <alignment horizontal="center" vertical="center"/>
      <protection locked="0"/>
    </xf>
    <xf numFmtId="0" fontId="25" fillId="7" borderId="4" xfId="4" applyFont="1" applyFill="1" applyBorder="1" applyAlignment="1" applyProtection="1">
      <alignment horizontal="center" vertical="center"/>
      <protection locked="0"/>
    </xf>
    <xf numFmtId="0" fontId="25" fillId="8" borderId="11" xfId="4" applyFont="1" applyFill="1" applyBorder="1" applyAlignment="1">
      <alignment horizontal="center" vertical="center"/>
    </xf>
    <xf numFmtId="0" fontId="25" fillId="8" borderId="4" xfId="4" applyFont="1" applyFill="1" applyBorder="1" applyAlignment="1">
      <alignment horizontal="center" vertical="center"/>
    </xf>
    <xf numFmtId="0" fontId="25" fillId="7" borderId="27" xfId="4" applyFont="1" applyFill="1" applyBorder="1" applyAlignment="1" applyProtection="1">
      <alignment horizontal="center" vertical="center"/>
      <protection locked="0"/>
    </xf>
    <xf numFmtId="38" fontId="25" fillId="8" borderId="0" xfId="5" applyFont="1" applyFill="1" applyBorder="1" applyAlignment="1" applyProtection="1">
      <alignment horizontal="center" vertical="center"/>
    </xf>
    <xf numFmtId="0" fontId="26" fillId="5" borderId="0" xfId="4" applyFont="1" applyFill="1" applyAlignment="1" applyProtection="1">
      <alignment horizontal="center" vertical="center"/>
      <protection locked="0"/>
    </xf>
    <xf numFmtId="0" fontId="26" fillId="6" borderId="0" xfId="4" applyFont="1" applyFill="1" applyAlignment="1" applyProtection="1">
      <alignment horizontal="center" vertical="center"/>
      <protection locked="0"/>
    </xf>
    <xf numFmtId="0" fontId="26" fillId="7" borderId="0" xfId="4" applyFont="1" applyFill="1" applyAlignment="1" applyProtection="1">
      <alignment horizontal="center" vertical="center"/>
      <protection locked="0"/>
    </xf>
    <xf numFmtId="0" fontId="26" fillId="0" borderId="0" xfId="4" applyFont="1" applyFill="1" applyAlignment="1">
      <alignment horizontal="center" vertical="center"/>
    </xf>
    <xf numFmtId="20" fontId="25" fillId="7" borderId="11" xfId="4" applyNumberFormat="1" applyFont="1" applyFill="1" applyBorder="1" applyAlignment="1" applyProtection="1">
      <alignment horizontal="center" vertical="center"/>
      <protection locked="0"/>
    </xf>
    <xf numFmtId="20" fontId="25" fillId="7" borderId="27" xfId="4" applyNumberFormat="1" applyFont="1" applyFill="1" applyBorder="1" applyAlignment="1" applyProtection="1">
      <alignment horizontal="center" vertical="center"/>
      <protection locked="0"/>
    </xf>
    <xf numFmtId="20" fontId="25" fillId="7" borderId="4" xfId="4" applyNumberFormat="1" applyFont="1" applyFill="1" applyBorder="1" applyAlignment="1" applyProtection="1">
      <alignment horizontal="center" vertical="center"/>
      <protection locked="0"/>
    </xf>
    <xf numFmtId="4" fontId="25" fillId="0" borderId="11" xfId="4" applyNumberFormat="1" applyFont="1" applyBorder="1" applyAlignment="1">
      <alignment horizontal="center" vertical="center"/>
    </xf>
    <xf numFmtId="4" fontId="25" fillId="0" borderId="4" xfId="4" applyNumberFormat="1" applyFont="1" applyBorder="1" applyAlignment="1">
      <alignment horizontal="center" vertical="center"/>
    </xf>
    <xf numFmtId="0" fontId="25" fillId="0" borderId="59" xfId="4" applyFont="1" applyBorder="1" applyAlignment="1">
      <alignment horizontal="center" vertical="center"/>
    </xf>
    <xf numFmtId="0" fontId="25" fillId="0" borderId="36" xfId="4" applyFont="1" applyBorder="1" applyAlignment="1">
      <alignment horizontal="center" vertical="center"/>
    </xf>
    <xf numFmtId="0" fontId="25" fillId="0" borderId="54" xfId="4" applyFont="1" applyBorder="1" applyAlignment="1">
      <alignment horizontal="center" vertical="center"/>
    </xf>
    <xf numFmtId="0" fontId="25" fillId="0" borderId="80" xfId="4" applyFont="1" applyBorder="1" applyAlignment="1">
      <alignment horizontal="center" vertical="center" wrapText="1"/>
    </xf>
    <xf numFmtId="0" fontId="25" fillId="0" borderId="63" xfId="4" applyFont="1" applyBorder="1" applyAlignment="1">
      <alignment horizontal="center" vertical="center" wrapText="1"/>
    </xf>
    <xf numFmtId="0" fontId="25" fillId="0" borderId="81"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0" xfId="4" applyFont="1" applyBorder="1" applyAlignment="1">
      <alignment horizontal="center" vertical="center" wrapText="1"/>
    </xf>
    <xf numFmtId="0" fontId="25" fillId="0" borderId="23" xfId="4" applyFont="1" applyBorder="1" applyAlignment="1">
      <alignment horizontal="center" vertical="center" wrapText="1"/>
    </xf>
    <xf numFmtId="0" fontId="25" fillId="0" borderId="66" xfId="4" applyFont="1" applyBorder="1" applyAlignment="1">
      <alignment horizontal="center" vertical="center" wrapText="1"/>
    </xf>
    <xf numFmtId="0" fontId="25" fillId="0" borderId="58" xfId="4" applyFont="1" applyBorder="1" applyAlignment="1">
      <alignment horizontal="center" vertical="center" wrapText="1"/>
    </xf>
    <xf numFmtId="0" fontId="25" fillId="0" borderId="88" xfId="4" applyFont="1" applyBorder="1" applyAlignment="1">
      <alignment horizontal="center" vertical="center" wrapText="1"/>
    </xf>
    <xf numFmtId="0" fontId="30" fillId="0" borderId="82" xfId="4" applyFont="1" applyBorder="1" applyAlignment="1">
      <alignment horizontal="center" vertical="center" wrapText="1"/>
    </xf>
    <xf numFmtId="0" fontId="30" fillId="0" borderId="85" xfId="4" applyFont="1" applyBorder="1" applyAlignment="1">
      <alignment horizontal="center" vertical="center" wrapText="1"/>
    </xf>
    <xf numFmtId="0" fontId="30" fillId="0" borderId="89" xfId="4" applyFont="1" applyBorder="1" applyAlignment="1">
      <alignment horizontal="center" vertical="center" wrapText="1"/>
    </xf>
    <xf numFmtId="0" fontId="25" fillId="0" borderId="83" xfId="4" applyFont="1" applyBorder="1" applyAlignment="1">
      <alignment horizontal="center" vertical="center" wrapText="1"/>
    </xf>
    <xf numFmtId="0" fontId="25" fillId="0" borderId="26" xfId="4" applyFont="1" applyBorder="1" applyAlignment="1">
      <alignment horizontal="center" vertical="center" wrapText="1"/>
    </xf>
    <xf numFmtId="0" fontId="25" fillId="0" borderId="90" xfId="4" applyFont="1" applyBorder="1" applyAlignment="1">
      <alignment horizontal="center" vertical="center" wrapText="1"/>
    </xf>
    <xf numFmtId="0" fontId="25" fillId="0" borderId="84" xfId="4" applyFont="1" applyBorder="1" applyAlignment="1">
      <alignment horizontal="center" vertical="center" wrapText="1"/>
    </xf>
    <xf numFmtId="0" fontId="25" fillId="0" borderId="39" xfId="4" applyFont="1" applyBorder="1" applyAlignment="1">
      <alignment horizontal="center" vertical="center" wrapText="1"/>
    </xf>
    <xf numFmtId="0" fontId="25" fillId="0" borderId="20" xfId="4" applyFont="1" applyBorder="1" applyAlignment="1">
      <alignment horizontal="center" vertical="center" wrapText="1"/>
    </xf>
    <xf numFmtId="0" fontId="30" fillId="0" borderId="80" xfId="4" applyFont="1" applyBorder="1" applyAlignment="1">
      <alignment horizontal="center" vertical="center" wrapText="1"/>
    </xf>
    <xf numFmtId="0" fontId="30" fillId="0" borderId="63" xfId="4" applyFont="1" applyBorder="1" applyAlignment="1">
      <alignment horizontal="center" vertical="center" wrapText="1"/>
    </xf>
    <xf numFmtId="0" fontId="30" fillId="0" borderId="84" xfId="4" applyFont="1" applyBorder="1" applyAlignment="1">
      <alignment horizontal="center" vertical="center" wrapText="1"/>
    </xf>
    <xf numFmtId="0" fontId="30" fillId="0" borderId="37" xfId="4" applyFont="1" applyBorder="1" applyAlignment="1">
      <alignment horizontal="center" vertical="center" wrapText="1"/>
    </xf>
    <xf numFmtId="0" fontId="30" fillId="0" borderId="0" xfId="4" applyFont="1" applyBorder="1" applyAlignment="1">
      <alignment horizontal="center" vertical="center" wrapText="1"/>
    </xf>
    <xf numFmtId="0" fontId="30" fillId="0" borderId="39" xfId="4" applyFont="1" applyBorder="1" applyAlignment="1">
      <alignment horizontal="center" vertical="center" wrapText="1"/>
    </xf>
    <xf numFmtId="0" fontId="30" fillId="0" borderId="66" xfId="4" applyFont="1" applyBorder="1" applyAlignment="1">
      <alignment horizontal="center" vertical="center" wrapText="1"/>
    </xf>
    <xf numFmtId="0" fontId="30" fillId="0" borderId="58" xfId="4" applyFont="1" applyBorder="1" applyAlignment="1">
      <alignment horizontal="center" vertical="center" wrapText="1"/>
    </xf>
    <xf numFmtId="0" fontId="30" fillId="0" borderId="20" xfId="4" applyFont="1" applyBorder="1" applyAlignment="1">
      <alignment horizontal="center" vertical="center" wrapText="1"/>
    </xf>
    <xf numFmtId="0" fontId="25" fillId="0" borderId="80" xfId="4" quotePrefix="1" applyFont="1" applyBorder="1" applyAlignment="1" applyProtection="1">
      <alignment horizontal="center" vertical="center"/>
    </xf>
    <xf numFmtId="0" fontId="25" fillId="0" borderId="63" xfId="4" applyFont="1" applyBorder="1" applyAlignment="1" applyProtection="1">
      <alignment horizontal="center" vertical="center"/>
    </xf>
    <xf numFmtId="0" fontId="25" fillId="0" borderId="84" xfId="4" applyFont="1" applyBorder="1" applyAlignment="1" applyProtection="1">
      <alignment horizontal="center" vertical="center"/>
    </xf>
    <xf numFmtId="0" fontId="25" fillId="0" borderId="6" xfId="4" applyFont="1" applyBorder="1" applyAlignment="1">
      <alignment horizontal="center" vertical="center" shrinkToFit="1"/>
    </xf>
    <xf numFmtId="0" fontId="25" fillId="0" borderId="21" xfId="4" applyFont="1" applyBorder="1" applyAlignment="1">
      <alignment horizontal="center" vertical="center" shrinkToFit="1"/>
    </xf>
    <xf numFmtId="0" fontId="25" fillId="5" borderId="80" xfId="4" applyFont="1" applyFill="1" applyBorder="1" applyAlignment="1" applyProtection="1">
      <alignment horizontal="center" vertical="center"/>
      <protection locked="0"/>
    </xf>
    <xf numFmtId="0" fontId="25" fillId="5" borderId="63" xfId="4" applyFont="1" applyFill="1" applyBorder="1" applyAlignment="1" applyProtection="1">
      <alignment horizontal="center" vertical="center"/>
      <protection locked="0"/>
    </xf>
    <xf numFmtId="0" fontId="25" fillId="5" borderId="81" xfId="4" applyFont="1" applyFill="1" applyBorder="1" applyAlignment="1" applyProtection="1">
      <alignment horizontal="center" vertical="center"/>
      <protection locked="0"/>
    </xf>
    <xf numFmtId="0" fontId="25" fillId="5" borderId="37" xfId="4" applyFont="1" applyFill="1" applyBorder="1" applyAlignment="1" applyProtection="1">
      <alignment horizontal="center" vertical="center"/>
      <protection locked="0"/>
    </xf>
    <xf numFmtId="0" fontId="25" fillId="5" borderId="0" xfId="4" applyFont="1" applyFill="1" applyBorder="1" applyAlignment="1" applyProtection="1">
      <alignment horizontal="center" vertical="center"/>
      <protection locked="0"/>
    </xf>
    <xf numFmtId="0" fontId="25" fillId="5" borderId="23" xfId="4" applyFont="1" applyFill="1" applyBorder="1" applyAlignment="1" applyProtection="1">
      <alignment horizontal="center" vertical="center"/>
      <protection locked="0"/>
    </xf>
    <xf numFmtId="0" fontId="25" fillId="5" borderId="111" xfId="4" applyFont="1" applyFill="1" applyBorder="1" applyAlignment="1" applyProtection="1">
      <alignment horizontal="center" vertical="center"/>
      <protection locked="0"/>
    </xf>
    <xf numFmtId="0" fontId="25" fillId="5" borderId="28" xfId="4" applyFont="1" applyFill="1" applyBorder="1" applyAlignment="1" applyProtection="1">
      <alignment horizontal="center" vertical="center"/>
      <protection locked="0"/>
    </xf>
    <xf numFmtId="0" fontId="25" fillId="5" borderId="19" xfId="4" applyFont="1" applyFill="1" applyBorder="1" applyAlignment="1" applyProtection="1">
      <alignment horizontal="center" vertical="center"/>
      <protection locked="0"/>
    </xf>
    <xf numFmtId="0" fontId="25" fillId="5" borderId="82" xfId="4" applyFont="1" applyFill="1" applyBorder="1" applyAlignment="1" applyProtection="1">
      <alignment horizontal="center" vertical="center" wrapText="1"/>
      <protection locked="0"/>
    </xf>
    <xf numFmtId="0" fontId="25" fillId="6" borderId="85" xfId="4" applyFont="1" applyFill="1" applyBorder="1" applyAlignment="1" applyProtection="1">
      <alignment horizontal="center" vertical="center" wrapText="1"/>
      <protection locked="0"/>
    </xf>
    <xf numFmtId="0" fontId="25" fillId="5" borderId="91" xfId="4" applyFont="1" applyFill="1" applyBorder="1" applyAlignment="1" applyProtection="1">
      <alignment horizontal="center" vertical="center" shrinkToFit="1"/>
      <protection locked="0"/>
    </xf>
    <xf numFmtId="0" fontId="25" fillId="6" borderId="7" xfId="4" applyFont="1" applyFill="1" applyBorder="1" applyAlignment="1" applyProtection="1">
      <alignment horizontal="center" vertical="center" shrinkToFit="1"/>
      <protection locked="0"/>
    </xf>
    <xf numFmtId="0" fontId="25" fillId="6" borderId="92" xfId="4" applyFont="1" applyFill="1" applyBorder="1" applyAlignment="1" applyProtection="1">
      <alignment horizontal="center" vertical="center" shrinkToFit="1"/>
      <protection locked="0"/>
    </xf>
    <xf numFmtId="0" fontId="25" fillId="6" borderId="11" xfId="4" applyFont="1" applyFill="1" applyBorder="1" applyAlignment="1" applyProtection="1">
      <alignment horizontal="center" vertical="center" shrinkToFit="1"/>
      <protection locked="0"/>
    </xf>
    <xf numFmtId="0" fontId="25" fillId="6" borderId="27" xfId="4" applyFont="1" applyFill="1" applyBorder="1" applyAlignment="1" applyProtection="1">
      <alignment horizontal="center" vertical="center" shrinkToFit="1"/>
      <protection locked="0"/>
    </xf>
    <xf numFmtId="0" fontId="25" fillId="6" borderId="4" xfId="4" applyFont="1" applyFill="1" applyBorder="1" applyAlignment="1" applyProtection="1">
      <alignment horizontal="center" vertical="center" shrinkToFit="1"/>
      <protection locked="0"/>
    </xf>
    <xf numFmtId="0" fontId="25" fillId="7" borderId="83" xfId="4" applyFont="1" applyFill="1" applyBorder="1" applyAlignment="1" applyProtection="1">
      <alignment horizontal="center" vertical="center" wrapText="1"/>
      <protection locked="0"/>
    </xf>
    <xf numFmtId="0" fontId="25" fillId="7" borderId="63" xfId="4" applyFont="1" applyFill="1" applyBorder="1" applyAlignment="1" applyProtection="1">
      <alignment horizontal="center" vertical="center" wrapText="1"/>
      <protection locked="0"/>
    </xf>
    <xf numFmtId="0" fontId="25" fillId="7" borderId="84" xfId="4" applyFont="1" applyFill="1" applyBorder="1" applyAlignment="1" applyProtection="1">
      <alignment horizontal="center" vertical="center" wrapText="1"/>
      <protection locked="0"/>
    </xf>
    <xf numFmtId="0" fontId="25" fillId="7" borderId="26" xfId="4" applyFont="1" applyFill="1" applyBorder="1" applyAlignment="1" applyProtection="1">
      <alignment horizontal="center" vertical="center" wrapText="1"/>
      <protection locked="0"/>
    </xf>
    <xf numFmtId="0" fontId="25" fillId="7" borderId="0" xfId="4" applyFont="1" applyFill="1" applyBorder="1" applyAlignment="1" applyProtection="1">
      <alignment horizontal="center" vertical="center" wrapText="1"/>
      <protection locked="0"/>
    </xf>
    <xf numFmtId="0" fontId="25" fillId="7" borderId="39" xfId="4" applyFont="1" applyFill="1" applyBorder="1" applyAlignment="1" applyProtection="1">
      <alignment horizontal="center" vertical="center" wrapText="1"/>
      <protection locked="0"/>
    </xf>
    <xf numFmtId="0" fontId="33" fillId="0" borderId="93" xfId="4" applyFont="1" applyFill="1" applyBorder="1" applyAlignment="1">
      <alignment horizontal="center" vertical="center" wrapText="1"/>
    </xf>
    <xf numFmtId="0" fontId="33" fillId="0" borderId="94" xfId="4" applyFont="1" applyFill="1" applyBorder="1" applyAlignment="1">
      <alignment horizontal="center" vertical="center" wrapText="1"/>
    </xf>
    <xf numFmtId="0" fontId="33" fillId="0" borderId="95" xfId="4" applyFont="1" applyFill="1" applyBorder="1" applyAlignment="1">
      <alignment horizontal="center" vertical="center" wrapText="1"/>
    </xf>
    <xf numFmtId="0" fontId="32" fillId="8" borderId="80" xfId="4" applyFont="1" applyFill="1" applyBorder="1" applyAlignment="1">
      <alignment horizontal="center" vertical="center" wrapText="1"/>
    </xf>
    <xf numFmtId="0" fontId="32" fillId="8" borderId="81" xfId="4" applyFont="1" applyFill="1" applyBorder="1" applyAlignment="1">
      <alignment horizontal="center" vertical="center" wrapText="1"/>
    </xf>
    <xf numFmtId="0" fontId="32" fillId="8" borderId="37" xfId="4" applyFont="1" applyFill="1" applyBorder="1" applyAlignment="1">
      <alignment horizontal="center" vertical="center" wrapText="1"/>
    </xf>
    <xf numFmtId="0" fontId="32" fillId="8" borderId="23" xfId="4" applyFont="1" applyFill="1" applyBorder="1" applyAlignment="1">
      <alignment horizontal="center" vertical="center" wrapText="1"/>
    </xf>
    <xf numFmtId="0" fontId="32" fillId="8" borderId="66" xfId="4" applyFont="1" applyFill="1" applyBorder="1" applyAlignment="1">
      <alignment horizontal="center" vertical="center" wrapText="1"/>
    </xf>
    <xf numFmtId="0" fontId="32" fillId="8" borderId="88" xfId="4" applyFont="1" applyFill="1" applyBorder="1" applyAlignment="1">
      <alignment horizontal="center" vertical="center" wrapText="1"/>
    </xf>
    <xf numFmtId="0" fontId="32" fillId="8" borderId="83" xfId="4" applyFont="1" applyFill="1" applyBorder="1" applyAlignment="1">
      <alignment horizontal="center" vertical="center" wrapText="1"/>
    </xf>
    <xf numFmtId="0" fontId="32" fillId="8" borderId="84" xfId="4" applyFont="1" applyFill="1" applyBorder="1" applyAlignment="1">
      <alignment horizontal="center" vertical="center" wrapText="1"/>
    </xf>
    <xf numFmtId="0" fontId="32" fillId="8" borderId="26" xfId="4" applyFont="1" applyFill="1" applyBorder="1" applyAlignment="1">
      <alignment horizontal="center" vertical="center" wrapText="1"/>
    </xf>
    <xf numFmtId="0" fontId="32" fillId="8" borderId="39" xfId="4" applyFont="1" applyFill="1" applyBorder="1" applyAlignment="1">
      <alignment horizontal="center" vertical="center" wrapText="1"/>
    </xf>
    <xf numFmtId="0" fontId="32" fillId="8" borderId="90" xfId="4" applyFont="1" applyFill="1" applyBorder="1" applyAlignment="1">
      <alignment horizontal="center" vertical="center" wrapText="1"/>
    </xf>
    <xf numFmtId="0" fontId="32" fillId="8" borderId="20" xfId="4" applyFont="1" applyFill="1" applyBorder="1" applyAlignment="1">
      <alignment horizontal="center" vertical="center" wrapText="1"/>
    </xf>
    <xf numFmtId="0" fontId="29" fillId="0" borderId="80" xfId="4" applyFont="1" applyBorder="1" applyAlignment="1">
      <alignment horizontal="center" vertical="center" wrapText="1"/>
    </xf>
    <xf numFmtId="0" fontId="29" fillId="0" borderId="63" xfId="4" applyFont="1" applyBorder="1" applyAlignment="1">
      <alignment horizontal="center" vertical="center" wrapText="1"/>
    </xf>
    <xf numFmtId="0" fontId="29" fillId="0" borderId="84" xfId="4" applyFont="1" applyBorder="1" applyAlignment="1">
      <alignment horizontal="center" vertical="center" wrapText="1"/>
    </xf>
    <xf numFmtId="0" fontId="29" fillId="0" borderId="37" xfId="4" applyFont="1" applyBorder="1" applyAlignment="1">
      <alignment horizontal="center" vertical="center" wrapText="1"/>
    </xf>
    <xf numFmtId="0" fontId="29" fillId="0" borderId="0" xfId="4" applyFont="1" applyBorder="1" applyAlignment="1">
      <alignment horizontal="center" vertical="center" wrapText="1"/>
    </xf>
    <xf numFmtId="0" fontId="29" fillId="0" borderId="39" xfId="4" applyFont="1" applyBorder="1" applyAlignment="1">
      <alignment horizontal="center" vertical="center" wrapText="1"/>
    </xf>
    <xf numFmtId="0" fontId="29" fillId="0" borderId="66" xfId="4" applyFont="1" applyBorder="1" applyAlignment="1">
      <alignment horizontal="center" vertical="center" wrapText="1"/>
    </xf>
    <xf numFmtId="0" fontId="29" fillId="0" borderId="58" xfId="4" applyFont="1" applyBorder="1" applyAlignment="1">
      <alignment horizontal="center" vertical="center" wrapText="1"/>
    </xf>
    <xf numFmtId="0" fontId="29" fillId="0" borderId="20" xfId="4" applyFont="1" applyBorder="1" applyAlignment="1">
      <alignment horizontal="center" vertical="center" wrapText="1"/>
    </xf>
    <xf numFmtId="0" fontId="25" fillId="0" borderId="86" xfId="4" applyFont="1" applyBorder="1" applyAlignment="1">
      <alignment horizontal="center" vertical="center"/>
    </xf>
    <xf numFmtId="0" fontId="25" fillId="0" borderId="27" xfId="4" applyFont="1" applyBorder="1" applyAlignment="1">
      <alignment horizontal="center" vertical="center"/>
    </xf>
    <xf numFmtId="0" fontId="25" fillId="0" borderId="87" xfId="4" applyFont="1" applyBorder="1" applyAlignment="1">
      <alignment horizontal="center" vertical="center"/>
    </xf>
    <xf numFmtId="0" fontId="25" fillId="8" borderId="86" xfId="4" applyFont="1" applyFill="1" applyBorder="1" applyAlignment="1">
      <alignment horizontal="center" vertical="center"/>
    </xf>
    <xf numFmtId="0" fontId="25" fillId="8" borderId="27" xfId="4" applyFont="1" applyFill="1" applyBorder="1" applyAlignment="1">
      <alignment horizontal="center" vertical="center"/>
    </xf>
    <xf numFmtId="0" fontId="25" fillId="8" borderId="87" xfId="4" applyFont="1" applyFill="1" applyBorder="1" applyAlignment="1">
      <alignment horizontal="center" vertical="center"/>
    </xf>
    <xf numFmtId="1" fontId="25" fillId="8" borderId="99" xfId="4" applyNumberFormat="1" applyFont="1" applyFill="1" applyBorder="1" applyAlignment="1">
      <alignment horizontal="center" vertical="center" wrapText="1"/>
    </xf>
    <xf numFmtId="1" fontId="25" fillId="8" borderId="100" xfId="4" applyNumberFormat="1" applyFont="1" applyFill="1" applyBorder="1" applyAlignment="1">
      <alignment horizontal="center" vertical="center" wrapText="1"/>
    </xf>
    <xf numFmtId="1" fontId="25" fillId="8" borderId="101" xfId="4" applyNumberFormat="1" applyFont="1" applyFill="1" applyBorder="1" applyAlignment="1">
      <alignment horizontal="center" vertical="center" wrapText="1"/>
    </xf>
    <xf numFmtId="1" fontId="25" fillId="8" borderId="102" xfId="4" applyNumberFormat="1" applyFont="1" applyFill="1" applyBorder="1" applyAlignment="1">
      <alignment horizontal="center" vertical="center" wrapText="1"/>
    </xf>
    <xf numFmtId="0" fontId="25" fillId="7" borderId="80" xfId="4" applyFont="1" applyFill="1" applyBorder="1" applyAlignment="1" applyProtection="1">
      <alignment horizontal="left" vertical="center" wrapText="1"/>
      <protection locked="0"/>
    </xf>
    <xf numFmtId="0" fontId="25" fillId="7" borderId="63" xfId="4" applyFont="1" applyFill="1" applyBorder="1" applyAlignment="1" applyProtection="1">
      <alignment horizontal="left" vertical="center" wrapText="1"/>
      <protection locked="0"/>
    </xf>
    <xf numFmtId="0" fontId="25" fillId="7" borderId="84" xfId="4" applyFont="1" applyFill="1" applyBorder="1" applyAlignment="1" applyProtection="1">
      <alignment horizontal="left" vertical="center" wrapText="1"/>
      <protection locked="0"/>
    </xf>
    <xf numFmtId="0" fontId="25" fillId="7" borderId="37" xfId="4" applyFont="1" applyFill="1" applyBorder="1" applyAlignment="1" applyProtection="1">
      <alignment horizontal="left" vertical="center" wrapText="1"/>
      <protection locked="0"/>
    </xf>
    <xf numFmtId="0" fontId="25" fillId="7" borderId="0" xfId="4" applyFont="1" applyFill="1" applyBorder="1" applyAlignment="1" applyProtection="1">
      <alignment horizontal="left" vertical="center" wrapText="1"/>
      <protection locked="0"/>
    </xf>
    <xf numFmtId="0" fontId="25" fillId="7" borderId="39" xfId="4" applyFont="1" applyFill="1" applyBorder="1" applyAlignment="1" applyProtection="1">
      <alignment horizontal="left" vertical="center" wrapText="1"/>
      <protection locked="0"/>
    </xf>
    <xf numFmtId="0" fontId="25" fillId="7" borderId="111" xfId="4" applyFont="1" applyFill="1" applyBorder="1" applyAlignment="1" applyProtection="1">
      <alignment horizontal="left" vertical="center" wrapText="1"/>
      <protection locked="0"/>
    </xf>
    <xf numFmtId="0" fontId="25" fillId="7" borderId="28" xfId="4" applyFont="1" applyFill="1" applyBorder="1" applyAlignment="1" applyProtection="1">
      <alignment horizontal="left" vertical="center" wrapText="1"/>
      <protection locked="0"/>
    </xf>
    <xf numFmtId="0" fontId="25" fillId="7" borderId="120" xfId="4" applyFont="1" applyFill="1" applyBorder="1" applyAlignment="1" applyProtection="1">
      <alignment horizontal="left" vertical="center" wrapText="1"/>
      <protection locked="0"/>
    </xf>
    <xf numFmtId="0" fontId="33" fillId="0" borderId="103" xfId="4" applyFont="1" applyFill="1" applyBorder="1" applyAlignment="1">
      <alignment horizontal="center" vertical="center" wrapText="1"/>
    </xf>
    <xf numFmtId="0" fontId="33" fillId="0" borderId="104" xfId="4" applyFont="1" applyFill="1" applyBorder="1" applyAlignment="1">
      <alignment horizontal="center" vertical="center" wrapText="1"/>
    </xf>
    <xf numFmtId="0" fontId="33" fillId="0" borderId="105" xfId="4" applyFont="1" applyFill="1" applyBorder="1" applyAlignment="1">
      <alignment horizontal="center" vertical="center" wrapText="1"/>
    </xf>
    <xf numFmtId="179" fontId="25" fillId="8" borderId="103" xfId="4" applyNumberFormat="1" applyFont="1" applyFill="1" applyBorder="1" applyAlignment="1">
      <alignment horizontal="center" vertical="center" wrapText="1"/>
    </xf>
    <xf numFmtId="179" fontId="25" fillId="8" borderId="109" xfId="4" applyNumberFormat="1" applyFont="1" applyFill="1" applyBorder="1" applyAlignment="1">
      <alignment horizontal="center" vertical="center" wrapText="1"/>
    </xf>
    <xf numFmtId="179" fontId="25" fillId="8" borderId="110" xfId="4" applyNumberFormat="1" applyFont="1" applyFill="1" applyBorder="1" applyAlignment="1">
      <alignment horizontal="center" vertical="center" wrapText="1"/>
    </xf>
    <xf numFmtId="179" fontId="25" fillId="8" borderId="105" xfId="4" applyNumberFormat="1" applyFont="1" applyFill="1" applyBorder="1" applyAlignment="1">
      <alignment horizontal="center" vertical="center" wrapText="1"/>
    </xf>
    <xf numFmtId="0" fontId="34" fillId="0" borderId="112" xfId="4" applyFont="1" applyFill="1" applyBorder="1" applyAlignment="1">
      <alignment horizontal="center" vertical="center" wrapText="1"/>
    </xf>
    <xf numFmtId="0" fontId="34" fillId="0" borderId="113" xfId="4" applyFont="1" applyFill="1" applyBorder="1" applyAlignment="1">
      <alignment horizontal="center" vertical="center" wrapText="1"/>
    </xf>
    <xf numFmtId="0" fontId="34" fillId="0" borderId="114" xfId="4" applyFont="1" applyFill="1" applyBorder="1" applyAlignment="1">
      <alignment horizontal="center" vertical="center" wrapText="1"/>
    </xf>
    <xf numFmtId="179" fontId="25" fillId="8" borderId="112" xfId="4" applyNumberFormat="1" applyFont="1" applyFill="1" applyBorder="1" applyAlignment="1">
      <alignment horizontal="center" vertical="center" wrapText="1"/>
    </xf>
    <xf numFmtId="179" fontId="25" fillId="8" borderId="118" xfId="4" applyNumberFormat="1" applyFont="1" applyFill="1" applyBorder="1" applyAlignment="1">
      <alignment horizontal="center" vertical="center" wrapText="1"/>
    </xf>
    <xf numFmtId="179" fontId="25" fillId="8" borderId="119" xfId="4" applyNumberFormat="1" applyFont="1" applyFill="1" applyBorder="1" applyAlignment="1">
      <alignment horizontal="center" vertical="center" wrapText="1"/>
    </xf>
    <xf numFmtId="179" fontId="25" fillId="8" borderId="114" xfId="4" applyNumberFormat="1" applyFont="1" applyFill="1" applyBorder="1" applyAlignment="1">
      <alignment horizontal="center" vertical="center" wrapText="1"/>
    </xf>
    <xf numFmtId="0" fontId="25" fillId="5" borderId="121" xfId="4" applyFont="1" applyFill="1" applyBorder="1" applyAlignment="1" applyProtection="1">
      <alignment horizontal="center" vertical="center"/>
      <protection locked="0"/>
    </xf>
    <xf numFmtId="0" fontId="25" fillId="5" borderId="3" xfId="4" applyFont="1" applyFill="1" applyBorder="1" applyAlignment="1" applyProtection="1">
      <alignment horizontal="center" vertical="center"/>
      <protection locked="0"/>
    </xf>
    <xf numFmtId="0" fontId="25" fillId="5" borderId="25" xfId="4" applyFont="1" applyFill="1" applyBorder="1" applyAlignment="1" applyProtection="1">
      <alignment horizontal="center" vertical="center"/>
      <protection locked="0"/>
    </xf>
    <xf numFmtId="0" fontId="25" fillId="5" borderId="2" xfId="4" applyFont="1" applyFill="1" applyBorder="1" applyAlignment="1" applyProtection="1">
      <alignment horizontal="center" vertical="center" wrapText="1"/>
      <protection locked="0"/>
    </xf>
    <xf numFmtId="0" fontId="25" fillId="6" borderId="5" xfId="4" applyFont="1" applyFill="1" applyBorder="1" applyAlignment="1" applyProtection="1">
      <alignment horizontal="center" vertical="center" wrapText="1"/>
      <protection locked="0"/>
    </xf>
    <xf numFmtId="0" fontId="25" fillId="5" borderId="11" xfId="4" applyFont="1" applyFill="1" applyBorder="1" applyAlignment="1" applyProtection="1">
      <alignment horizontal="center" vertical="center" shrinkToFit="1"/>
      <protection locked="0"/>
    </xf>
    <xf numFmtId="0" fontId="25" fillId="7" borderId="24" xfId="4" applyFont="1" applyFill="1" applyBorder="1" applyAlignment="1" applyProtection="1">
      <alignment horizontal="center" vertical="center" wrapText="1"/>
      <protection locked="0"/>
    </xf>
    <xf numFmtId="0" fontId="25" fillId="7" borderId="3" xfId="4" applyFont="1" applyFill="1" applyBorder="1" applyAlignment="1" applyProtection="1">
      <alignment horizontal="center" vertical="center" wrapText="1"/>
      <protection locked="0"/>
    </xf>
    <xf numFmtId="0" fontId="25" fillId="7" borderId="122" xfId="4" applyFont="1" applyFill="1" applyBorder="1" applyAlignment="1" applyProtection="1">
      <alignment horizontal="center" vertical="center" wrapText="1"/>
      <protection locked="0"/>
    </xf>
    <xf numFmtId="0" fontId="25" fillId="7" borderId="18" xfId="4" applyFont="1" applyFill="1" applyBorder="1" applyAlignment="1" applyProtection="1">
      <alignment horizontal="center" vertical="center" wrapText="1"/>
      <protection locked="0"/>
    </xf>
    <xf numFmtId="0" fontId="25" fillId="7" borderId="28" xfId="4" applyFont="1" applyFill="1" applyBorder="1" applyAlignment="1" applyProtection="1">
      <alignment horizontal="center" vertical="center" wrapText="1"/>
      <protection locked="0"/>
    </xf>
    <xf numFmtId="0" fontId="25" fillId="7" borderId="120" xfId="4" applyFont="1" applyFill="1" applyBorder="1" applyAlignment="1" applyProtection="1">
      <alignment horizontal="center" vertical="center" wrapText="1"/>
      <protection locked="0"/>
    </xf>
    <xf numFmtId="0" fontId="33" fillId="0" borderId="123" xfId="4" applyFont="1" applyFill="1" applyBorder="1" applyAlignment="1">
      <alignment horizontal="center" vertical="center" wrapText="1"/>
    </xf>
    <xf numFmtId="0" fontId="33" fillId="0" borderId="124" xfId="4" applyFont="1" applyFill="1" applyBorder="1" applyAlignment="1">
      <alignment horizontal="center" vertical="center" wrapText="1"/>
    </xf>
    <xf numFmtId="0" fontId="33" fillId="0" borderId="125" xfId="4" applyFont="1" applyFill="1" applyBorder="1" applyAlignment="1">
      <alignment horizontal="center" vertical="center" wrapText="1"/>
    </xf>
    <xf numFmtId="1" fontId="25" fillId="8" borderId="126" xfId="4" applyNumberFormat="1" applyFont="1" applyFill="1" applyBorder="1" applyAlignment="1">
      <alignment horizontal="center" vertical="center" wrapText="1"/>
    </xf>
    <xf numFmtId="1" fontId="25" fillId="8" borderId="127" xfId="4" applyNumberFormat="1" applyFont="1" applyFill="1" applyBorder="1" applyAlignment="1">
      <alignment horizontal="center" vertical="center" wrapText="1"/>
    </xf>
    <xf numFmtId="1" fontId="25" fillId="8" borderId="128" xfId="4" applyNumberFormat="1" applyFont="1" applyFill="1" applyBorder="1" applyAlignment="1">
      <alignment horizontal="center" vertical="center" wrapText="1"/>
    </xf>
    <xf numFmtId="1" fontId="25" fillId="8" borderId="129" xfId="4" applyNumberFormat="1" applyFont="1" applyFill="1" applyBorder="1" applyAlignment="1">
      <alignment horizontal="center" vertical="center" wrapText="1"/>
    </xf>
    <xf numFmtId="0" fontId="25" fillId="7" borderId="121" xfId="4" applyFont="1" applyFill="1" applyBorder="1" applyAlignment="1" applyProtection="1">
      <alignment horizontal="left" vertical="center" wrapText="1"/>
      <protection locked="0"/>
    </xf>
    <xf numFmtId="0" fontId="25" fillId="7" borderId="3" xfId="4" applyFont="1" applyFill="1" applyBorder="1" applyAlignment="1" applyProtection="1">
      <alignment horizontal="left" vertical="center" wrapText="1"/>
      <protection locked="0"/>
    </xf>
    <xf numFmtId="0" fontId="25" fillId="7" borderId="122" xfId="4" applyFont="1" applyFill="1" applyBorder="1" applyAlignment="1" applyProtection="1">
      <alignment horizontal="left" vertical="center" wrapText="1"/>
      <protection locked="0"/>
    </xf>
    <xf numFmtId="0" fontId="25" fillId="5" borderId="121" xfId="4" applyFont="1" applyFill="1" applyBorder="1" applyAlignment="1" applyProtection="1">
      <alignment horizontal="center" vertical="center" shrinkToFit="1"/>
      <protection locked="0"/>
    </xf>
    <xf numFmtId="0" fontId="25" fillId="5" borderId="3" xfId="4" applyFont="1" applyFill="1" applyBorder="1" applyAlignment="1" applyProtection="1">
      <alignment horizontal="center" vertical="center" shrinkToFit="1"/>
      <protection locked="0"/>
    </xf>
    <xf numFmtId="0" fontId="25" fillId="5" borderId="25" xfId="4" applyFont="1" applyFill="1" applyBorder="1" applyAlignment="1" applyProtection="1">
      <alignment horizontal="center" vertical="center" shrinkToFit="1"/>
      <protection locked="0"/>
    </xf>
    <xf numFmtId="0" fontId="25" fillId="5" borderId="37" xfId="4" applyFont="1" applyFill="1" applyBorder="1" applyAlignment="1" applyProtection="1">
      <alignment horizontal="center" vertical="center" shrinkToFit="1"/>
      <protection locked="0"/>
    </xf>
    <xf numFmtId="0" fontId="25" fillId="5" borderId="0" xfId="4" applyFont="1" applyFill="1" applyBorder="1" applyAlignment="1" applyProtection="1">
      <alignment horizontal="center" vertical="center" shrinkToFit="1"/>
      <protection locked="0"/>
    </xf>
    <xf numFmtId="0" fontId="25" fillId="5" borderId="23" xfId="4" applyFont="1" applyFill="1" applyBorder="1" applyAlignment="1" applyProtection="1">
      <alignment horizontal="center" vertical="center" shrinkToFit="1"/>
      <protection locked="0"/>
    </xf>
    <xf numFmtId="0" fontId="25" fillId="5" borderId="111" xfId="4" applyFont="1" applyFill="1" applyBorder="1" applyAlignment="1" applyProtection="1">
      <alignment horizontal="center" vertical="center" shrinkToFit="1"/>
      <protection locked="0"/>
    </xf>
    <xf numFmtId="0" fontId="25" fillId="5" borderId="28" xfId="4" applyFont="1" applyFill="1" applyBorder="1" applyAlignment="1" applyProtection="1">
      <alignment horizontal="center" vertical="center" shrinkToFit="1"/>
      <protection locked="0"/>
    </xf>
    <xf numFmtId="0" fontId="25" fillId="5" borderId="19" xfId="4" applyFont="1" applyFill="1" applyBorder="1" applyAlignment="1" applyProtection="1">
      <alignment horizontal="center" vertical="center" shrinkToFit="1"/>
      <protection locked="0"/>
    </xf>
    <xf numFmtId="0" fontId="29" fillId="0" borderId="28" xfId="4" applyFont="1" applyBorder="1" applyAlignment="1">
      <alignment horizontal="center" vertical="center"/>
    </xf>
    <xf numFmtId="0" fontId="29" fillId="0" borderId="120" xfId="4" applyFont="1" applyBorder="1" applyAlignment="1">
      <alignment horizontal="center" vertical="center"/>
    </xf>
    <xf numFmtId="0" fontId="29" fillId="0" borderId="27" xfId="4" applyFont="1" applyBorder="1" applyAlignment="1">
      <alignment horizontal="center" vertical="center"/>
    </xf>
    <xf numFmtId="0" fontId="29" fillId="0" borderId="87" xfId="4" applyFont="1" applyBorder="1" applyAlignment="1">
      <alignment horizontal="center" vertical="center"/>
    </xf>
    <xf numFmtId="0" fontId="29" fillId="7" borderId="130" xfId="4" applyFont="1" applyFill="1" applyBorder="1" applyAlignment="1" applyProtection="1">
      <alignment horizontal="center" vertical="center"/>
      <protection locked="0"/>
    </xf>
    <xf numFmtId="0" fontId="29" fillId="7" borderId="148" xfId="4" applyFont="1" applyFill="1" applyBorder="1" applyAlignment="1" applyProtection="1">
      <alignment horizontal="center" vertical="center"/>
      <protection locked="0"/>
    </xf>
    <xf numFmtId="0" fontId="25" fillId="0" borderId="22" xfId="4" applyFont="1" applyBorder="1" applyAlignment="1">
      <alignment horizontal="center" vertical="center" shrinkToFit="1"/>
    </xf>
    <xf numFmtId="0" fontId="25" fillId="6" borderId="89" xfId="4" applyFont="1" applyFill="1" applyBorder="1" applyAlignment="1" applyProtection="1">
      <alignment horizontal="center" vertical="center" wrapText="1"/>
      <protection locked="0"/>
    </xf>
    <xf numFmtId="0" fontId="25" fillId="6" borderId="17" xfId="4" applyFont="1" applyFill="1" applyBorder="1" applyAlignment="1" applyProtection="1">
      <alignment horizontal="center" vertical="center" shrinkToFit="1"/>
      <protection locked="0"/>
    </xf>
    <xf numFmtId="0" fontId="25" fillId="6" borderId="130" xfId="4" applyFont="1" applyFill="1" applyBorder="1" applyAlignment="1" applyProtection="1">
      <alignment horizontal="center" vertical="center" shrinkToFit="1"/>
      <protection locked="0"/>
    </xf>
    <xf numFmtId="0" fontId="25" fillId="6" borderId="16" xfId="4" applyFont="1" applyFill="1" applyBorder="1" applyAlignment="1" applyProtection="1">
      <alignment horizontal="center" vertical="center" shrinkToFit="1"/>
      <protection locked="0"/>
    </xf>
    <xf numFmtId="0" fontId="25" fillId="7" borderId="90" xfId="4" applyFont="1" applyFill="1" applyBorder="1" applyAlignment="1" applyProtection="1">
      <alignment horizontal="center" vertical="center" wrapText="1"/>
      <protection locked="0"/>
    </xf>
    <xf numFmtId="0" fontId="25" fillId="7" borderId="58" xfId="4" applyFont="1" applyFill="1" applyBorder="1" applyAlignment="1" applyProtection="1">
      <alignment horizontal="center" vertical="center" wrapText="1"/>
      <protection locked="0"/>
    </xf>
    <xf numFmtId="0" fontId="25" fillId="7" borderId="20" xfId="4" applyFont="1" applyFill="1" applyBorder="1" applyAlignment="1" applyProtection="1">
      <alignment horizontal="center" vertical="center" wrapText="1"/>
      <protection locked="0"/>
    </xf>
    <xf numFmtId="0" fontId="25" fillId="7" borderId="121" xfId="4" applyFont="1" applyFill="1" applyBorder="1" applyAlignment="1" applyProtection="1">
      <alignment horizontal="center" vertical="center" wrapText="1"/>
      <protection locked="0"/>
    </xf>
    <xf numFmtId="0" fontId="25" fillId="7" borderId="37" xfId="4" applyFont="1" applyFill="1" applyBorder="1" applyAlignment="1" applyProtection="1">
      <alignment horizontal="center" vertical="center" wrapText="1"/>
      <protection locked="0"/>
    </xf>
    <xf numFmtId="0" fontId="25" fillId="7" borderId="111" xfId="4" applyFont="1" applyFill="1" applyBorder="1" applyAlignment="1" applyProtection="1">
      <alignment horizontal="center" vertical="center" wrapText="1"/>
      <protection locked="0"/>
    </xf>
    <xf numFmtId="0" fontId="29" fillId="0" borderId="7" xfId="4" applyFont="1" applyFill="1" applyBorder="1" applyAlignment="1">
      <alignment horizontal="left" vertical="center" wrapText="1"/>
    </xf>
    <xf numFmtId="0" fontId="29" fillId="0" borderId="135" xfId="4" applyFont="1" applyFill="1" applyBorder="1" applyAlignment="1">
      <alignment horizontal="left" vertical="center" wrapText="1"/>
    </xf>
    <xf numFmtId="179" fontId="29" fillId="8" borderId="134" xfId="4" applyNumberFormat="1" applyFont="1" applyFill="1" applyBorder="1" applyAlignment="1">
      <alignment horizontal="center" vertical="center" wrapText="1"/>
    </xf>
    <xf numFmtId="179" fontId="29" fillId="8" borderId="92" xfId="4" applyNumberFormat="1" applyFont="1" applyFill="1" applyBorder="1" applyAlignment="1">
      <alignment horizontal="center" vertical="center" wrapText="1"/>
    </xf>
    <xf numFmtId="179" fontId="29" fillId="8" borderId="91" xfId="4" applyNumberFormat="1" applyFont="1" applyFill="1" applyBorder="1" applyAlignment="1">
      <alignment horizontal="center" vertical="center" wrapText="1"/>
    </xf>
    <xf numFmtId="179" fontId="29" fillId="8" borderId="135" xfId="4" applyNumberFormat="1" applyFont="1" applyFill="1" applyBorder="1" applyAlignment="1">
      <alignment horizontal="center" vertical="center" wrapText="1"/>
    </xf>
    <xf numFmtId="0" fontId="30" fillId="0" borderId="138" xfId="4" applyFont="1" applyBorder="1" applyAlignment="1">
      <alignment horizontal="center" vertical="center" wrapText="1"/>
    </xf>
    <xf numFmtId="0" fontId="30" fillId="0" borderId="139" xfId="4" applyFont="1" applyBorder="1" applyAlignment="1">
      <alignment horizontal="center" vertical="center" wrapText="1"/>
    </xf>
    <xf numFmtId="0" fontId="30" fillId="0" borderId="140" xfId="4" applyFont="1" applyBorder="1" applyAlignment="1">
      <alignment horizontal="center" vertical="center" wrapText="1"/>
    </xf>
    <xf numFmtId="0" fontId="30" fillId="0" borderId="141" xfId="4" applyFont="1" applyBorder="1" applyAlignment="1">
      <alignment horizontal="center" vertical="center" wrapText="1"/>
    </xf>
    <xf numFmtId="0" fontId="30" fillId="0" borderId="142" xfId="4" applyFont="1" applyBorder="1" applyAlignment="1">
      <alignment horizontal="center" vertical="center" wrapText="1"/>
    </xf>
    <xf numFmtId="0" fontId="30" fillId="0" borderId="143" xfId="4" applyFont="1" applyBorder="1" applyAlignment="1">
      <alignment horizontal="center" vertical="center" wrapText="1"/>
    </xf>
    <xf numFmtId="0" fontId="30" fillId="0" borderId="152" xfId="4" applyFont="1" applyBorder="1" applyAlignment="1">
      <alignment horizontal="center" vertical="center" wrapText="1"/>
    </xf>
    <xf numFmtId="0" fontId="30" fillId="0" borderId="153" xfId="4" applyFont="1" applyBorder="1" applyAlignment="1">
      <alignment horizontal="center" vertical="center" wrapText="1"/>
    </xf>
    <xf numFmtId="0" fontId="30" fillId="0" borderId="154" xfId="4" applyFont="1" applyBorder="1" applyAlignment="1">
      <alignment horizontal="center" vertical="center" wrapText="1"/>
    </xf>
    <xf numFmtId="0" fontId="29" fillId="0" borderId="27" xfId="4" applyFont="1" applyFill="1" applyBorder="1" applyAlignment="1">
      <alignment horizontal="left" vertical="center" wrapText="1"/>
    </xf>
    <xf numFmtId="0" fontId="29" fillId="0" borderId="87" xfId="4" applyFont="1" applyFill="1" applyBorder="1" applyAlignment="1">
      <alignment horizontal="left" vertical="center" wrapText="1"/>
    </xf>
    <xf numFmtId="179" fontId="29" fillId="8" borderId="121" xfId="4" applyNumberFormat="1" applyFont="1" applyFill="1" applyBorder="1" applyAlignment="1">
      <alignment horizontal="center" vertical="center" wrapText="1"/>
    </xf>
    <xf numFmtId="179" fontId="29" fillId="8" borderId="25" xfId="4" applyNumberFormat="1" applyFont="1" applyFill="1" applyBorder="1" applyAlignment="1">
      <alignment horizontal="center" vertical="center" wrapText="1"/>
    </xf>
    <xf numFmtId="179" fontId="29" fillId="8" borderId="24" xfId="4" applyNumberFormat="1" applyFont="1" applyFill="1" applyBorder="1" applyAlignment="1">
      <alignment horizontal="center" vertical="center" wrapText="1"/>
    </xf>
    <xf numFmtId="179" fontId="29" fillId="8" borderId="122" xfId="4" applyNumberFormat="1" applyFont="1" applyFill="1" applyBorder="1" applyAlignment="1">
      <alignment horizontal="center" vertical="center" wrapText="1"/>
    </xf>
    <xf numFmtId="179" fontId="30" fillId="8" borderId="144" xfId="4" applyNumberFormat="1" applyFont="1" applyFill="1" applyBorder="1" applyAlignment="1">
      <alignment horizontal="center" vertical="center" wrapText="1"/>
    </xf>
    <xf numFmtId="179" fontId="30" fillId="8" borderId="145" xfId="4" applyNumberFormat="1" applyFont="1" applyFill="1" applyBorder="1" applyAlignment="1">
      <alignment horizontal="center" vertical="center" wrapText="1"/>
    </xf>
    <xf numFmtId="179" fontId="30" fillId="8" borderId="146" xfId="4" applyNumberFormat="1" applyFont="1" applyFill="1" applyBorder="1" applyAlignment="1">
      <alignment horizontal="center" vertical="center" wrapText="1"/>
    </xf>
    <xf numFmtId="179" fontId="30" fillId="8" borderId="141" xfId="4" applyNumberFormat="1" applyFont="1" applyFill="1" applyBorder="1" applyAlignment="1">
      <alignment horizontal="center" vertical="center" wrapText="1"/>
    </xf>
    <xf numFmtId="179" fontId="30" fillId="8" borderId="142" xfId="4" applyNumberFormat="1" applyFont="1" applyFill="1" applyBorder="1" applyAlignment="1">
      <alignment horizontal="center" vertical="center" wrapText="1"/>
    </xf>
    <xf numFmtId="179" fontId="30" fillId="8" borderId="143" xfId="4" applyNumberFormat="1" applyFont="1" applyFill="1" applyBorder="1" applyAlignment="1">
      <alignment horizontal="center" vertical="center" wrapText="1"/>
    </xf>
    <xf numFmtId="179" fontId="30" fillId="8" borderId="152" xfId="4" applyNumberFormat="1" applyFont="1" applyFill="1" applyBorder="1" applyAlignment="1">
      <alignment horizontal="center" vertical="center" wrapText="1"/>
    </xf>
    <xf numFmtId="179" fontId="30" fillId="8" borderId="153" xfId="4" applyNumberFormat="1" applyFont="1" applyFill="1" applyBorder="1" applyAlignment="1">
      <alignment horizontal="center" vertical="center" wrapText="1"/>
    </xf>
    <xf numFmtId="179" fontId="30" fillId="8" borderId="154" xfId="4" applyNumberFormat="1" applyFont="1" applyFill="1" applyBorder="1" applyAlignment="1">
      <alignment horizontal="center" vertical="center" wrapText="1"/>
    </xf>
    <xf numFmtId="0" fontId="25" fillId="7" borderId="66" xfId="4" applyFont="1" applyFill="1" applyBorder="1" applyAlignment="1" applyProtection="1">
      <alignment horizontal="center" vertical="center" wrapText="1"/>
      <protection locked="0"/>
    </xf>
    <xf numFmtId="0" fontId="34" fillId="0" borderId="131" xfId="4" applyFont="1" applyFill="1" applyBorder="1" applyAlignment="1">
      <alignment horizontal="center" vertical="center" wrapText="1"/>
    </xf>
    <xf numFmtId="0" fontId="34" fillId="0" borderId="132" xfId="4" applyFont="1" applyFill="1" applyBorder="1" applyAlignment="1">
      <alignment horizontal="center" vertical="center" wrapText="1"/>
    </xf>
    <xf numFmtId="0" fontId="34" fillId="0" borderId="133" xfId="4" applyFont="1" applyFill="1" applyBorder="1" applyAlignment="1">
      <alignment horizontal="center" vertical="center" wrapText="1"/>
    </xf>
    <xf numFmtId="0" fontId="29" fillId="0" borderId="130" xfId="4" applyFont="1" applyFill="1" applyBorder="1" applyAlignment="1">
      <alignment horizontal="left" vertical="center" wrapText="1"/>
    </xf>
    <xf numFmtId="0" fontId="29" fillId="0" borderId="148" xfId="4" applyFont="1" applyFill="1" applyBorder="1" applyAlignment="1">
      <alignment horizontal="left" vertical="center" wrapText="1"/>
    </xf>
    <xf numFmtId="0" fontId="6" fillId="0" borderId="0" xfId="2" applyFont="1" applyBorder="1" applyAlignment="1">
      <alignment horizontal="center" vertical="center"/>
    </xf>
    <xf numFmtId="0" fontId="5" fillId="0" borderId="0" xfId="2" applyFont="1" applyBorder="1" applyAlignment="1">
      <alignment horizontal="center" vertical="center" wrapText="1"/>
    </xf>
    <xf numFmtId="0" fontId="6" fillId="0" borderId="11" xfId="2" applyFont="1" applyBorder="1" applyAlignment="1">
      <alignment horizontal="left" vertical="center"/>
    </xf>
    <xf numFmtId="0" fontId="6" fillId="0" borderId="1" xfId="2" applyFont="1" applyBorder="1" applyAlignment="1">
      <alignment horizontal="left" vertical="center"/>
    </xf>
    <xf numFmtId="0" fontId="5" fillId="0" borderId="1" xfId="2" applyFont="1" applyBorder="1" applyAlignment="1">
      <alignment horizontal="center" vertical="center" wrapText="1"/>
    </xf>
    <xf numFmtId="0" fontId="9" fillId="0" borderId="25" xfId="2" applyFont="1" applyBorder="1" applyAlignment="1">
      <alignment horizontal="center" vertical="center" shrinkToFit="1"/>
    </xf>
    <xf numFmtId="0" fontId="7" fillId="0" borderId="11" xfId="2" applyFont="1" applyBorder="1" applyAlignment="1">
      <alignment horizontal="left" vertical="center" wrapText="1"/>
    </xf>
    <xf numFmtId="0" fontId="6" fillId="0" borderId="11" xfId="2" applyFont="1" applyBorder="1" applyAlignment="1">
      <alignment horizontal="center" vertical="center"/>
    </xf>
    <xf numFmtId="0" fontId="6" fillId="0" borderId="18" xfId="2" applyFont="1" applyBorder="1" applyAlignment="1">
      <alignment horizontal="center" vertical="center"/>
    </xf>
    <xf numFmtId="0" fontId="7" fillId="0" borderId="1" xfId="2" applyFont="1" applyBorder="1" applyAlignment="1">
      <alignment horizontal="left" vertical="center" wrapText="1"/>
    </xf>
    <xf numFmtId="0" fontId="12" fillId="0" borderId="0" xfId="2" applyFont="1" applyBorder="1" applyAlignment="1">
      <alignment horizontal="center" vertical="top" wrapText="1"/>
    </xf>
    <xf numFmtId="0" fontId="12" fillId="0" borderId="0" xfId="2" applyFont="1" applyBorder="1" applyAlignment="1">
      <alignment vertical="top" wrapText="1"/>
    </xf>
    <xf numFmtId="0" fontId="7" fillId="0" borderId="1" xfId="2" applyFont="1" applyBorder="1" applyAlignment="1">
      <alignment vertical="center" wrapText="1"/>
    </xf>
    <xf numFmtId="0" fontId="12" fillId="3" borderId="60" xfId="1" applyFont="1" applyFill="1" applyBorder="1" applyAlignment="1">
      <alignment horizontal="center" vertical="center" shrinkToFit="1"/>
    </xf>
    <xf numFmtId="177" fontId="1" fillId="3" borderId="35" xfId="1" applyNumberFormat="1" applyFont="1" applyFill="1" applyBorder="1" applyAlignment="1">
      <alignment horizontal="right" vertical="center"/>
    </xf>
    <xf numFmtId="0" fontId="23" fillId="0" borderId="0" xfId="1" applyFont="1" applyBorder="1" applyAlignment="1">
      <alignment horizontal="right" vertical="center"/>
    </xf>
    <xf numFmtId="0" fontId="4" fillId="0" borderId="0" xfId="1" applyFont="1" applyBorder="1" applyAlignment="1">
      <alignment horizontal="right" vertical="center"/>
    </xf>
    <xf numFmtId="0" fontId="19" fillId="0" borderId="0" xfId="1" applyFont="1" applyBorder="1" applyAlignment="1">
      <alignment horizontal="center" vertical="center"/>
    </xf>
    <xf numFmtId="0" fontId="2" fillId="0" borderId="1" xfId="1" applyFont="1" applyBorder="1" applyAlignment="1">
      <alignment horizontal="center" vertical="center"/>
    </xf>
    <xf numFmtId="0" fontId="18" fillId="0" borderId="11" xfId="1" applyFont="1" applyBorder="1" applyAlignment="1">
      <alignment horizontal="center" vertical="center"/>
    </xf>
    <xf numFmtId="0" fontId="18" fillId="0" borderId="5" xfId="1" applyFont="1" applyBorder="1" applyAlignment="1">
      <alignment horizontal="center" vertical="center"/>
    </xf>
    <xf numFmtId="0" fontId="2" fillId="0" borderId="11" xfId="1" applyFont="1" applyBorder="1" applyAlignment="1">
      <alignment horizontal="left" vertical="center"/>
    </xf>
    <xf numFmtId="0" fontId="22" fillId="0" borderId="0" xfId="2" applyFont="1" applyAlignment="1">
      <alignment horizontal="left" vertical="center"/>
    </xf>
  </cellXfs>
  <cellStyles count="8">
    <cellStyle name="桁区切り 2" xfId="5"/>
    <cellStyle name="説明文" xfId="1" builtinId="53" customBuiltin="1"/>
    <cellStyle name="説明文 2" xfId="3"/>
    <cellStyle name="標準" xfId="0" builtinId="0"/>
    <cellStyle name="標準 2" xfId="2"/>
    <cellStyle name="標準 2 2" xfId="7"/>
    <cellStyle name="標準 3" xfId="4"/>
    <cellStyle name="標準 4" xfId="6"/>
  </cellStyles>
  <dxfs count="27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391320</xdr:colOff>
      <xdr:row>0</xdr:row>
      <xdr:rowOff>0</xdr:rowOff>
    </xdr:from>
    <xdr:to>
      <xdr:col>6</xdr:col>
      <xdr:colOff>1257840</xdr:colOff>
      <xdr:row>0</xdr:row>
      <xdr:rowOff>360</xdr:rowOff>
    </xdr:to>
    <xdr:sp macro="" textlink="">
      <xdr:nvSpPr>
        <xdr:cNvPr id="2" name="CustomShape 1"/>
        <xdr:cNvSpPr/>
      </xdr:nvSpPr>
      <xdr:spPr>
        <a:xfrm>
          <a:off x="9982800" y="0"/>
          <a:ext cx="866520" cy="360"/>
        </a:xfrm>
        <a:prstGeom prst="foldedCorner">
          <a:avLst>
            <a:gd name="adj" fmla="val 12500"/>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4</xdr:col>
      <xdr:colOff>1934280</xdr:colOff>
      <xdr:row>0</xdr:row>
      <xdr:rowOff>0</xdr:rowOff>
    </xdr:from>
    <xdr:to>
      <xdr:col>6</xdr:col>
      <xdr:colOff>790920</xdr:colOff>
      <xdr:row>0</xdr:row>
      <xdr:rowOff>360</xdr:rowOff>
    </xdr:to>
    <xdr:sp macro="" textlink="">
      <xdr:nvSpPr>
        <xdr:cNvPr id="3" name="CustomShape 1"/>
        <xdr:cNvSpPr/>
      </xdr:nvSpPr>
      <xdr:spPr>
        <a:xfrm>
          <a:off x="6829920" y="0"/>
          <a:ext cx="3552480" cy="360"/>
        </a:xfrm>
        <a:prstGeom prst="foldedCorner">
          <a:avLst>
            <a:gd name="adj" fmla="val 12500"/>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4</xdr:col>
      <xdr:colOff>1381680</xdr:colOff>
      <xdr:row>0</xdr:row>
      <xdr:rowOff>0</xdr:rowOff>
    </xdr:from>
    <xdr:to>
      <xdr:col>5</xdr:col>
      <xdr:colOff>75600</xdr:colOff>
      <xdr:row>0</xdr:row>
      <xdr:rowOff>360</xdr:rowOff>
    </xdr:to>
    <xdr:sp macro="" textlink="">
      <xdr:nvSpPr>
        <xdr:cNvPr id="4" name="CustomShape 1"/>
        <xdr:cNvSpPr/>
      </xdr:nvSpPr>
      <xdr:spPr>
        <a:xfrm>
          <a:off x="6277320" y="0"/>
          <a:ext cx="789480" cy="360"/>
        </a:xfrm>
        <a:prstGeom prst="foldedCorner">
          <a:avLst>
            <a:gd name="adj" fmla="val 12500"/>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4</xdr:col>
      <xdr:colOff>1477080</xdr:colOff>
      <xdr:row>0</xdr:row>
      <xdr:rowOff>0</xdr:rowOff>
    </xdr:from>
    <xdr:to>
      <xdr:col>5</xdr:col>
      <xdr:colOff>66240</xdr:colOff>
      <xdr:row>0</xdr:row>
      <xdr:rowOff>360</xdr:rowOff>
    </xdr:to>
    <xdr:sp macro="" textlink="">
      <xdr:nvSpPr>
        <xdr:cNvPr id="10" name="CustomShape 1"/>
        <xdr:cNvSpPr/>
      </xdr:nvSpPr>
      <xdr:spPr>
        <a:xfrm>
          <a:off x="6372720" y="0"/>
          <a:ext cx="684720" cy="3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1553400</xdr:colOff>
      <xdr:row>0</xdr:row>
      <xdr:rowOff>0</xdr:rowOff>
    </xdr:from>
    <xdr:to>
      <xdr:col>5</xdr:col>
      <xdr:colOff>555</xdr:colOff>
      <xdr:row>0</xdr:row>
      <xdr:rowOff>360</xdr:rowOff>
    </xdr:to>
    <xdr:sp macro="" textlink="">
      <xdr:nvSpPr>
        <xdr:cNvPr id="11" name="CustomShape 1"/>
        <xdr:cNvSpPr/>
      </xdr:nvSpPr>
      <xdr:spPr>
        <a:xfrm>
          <a:off x="6449040" y="0"/>
          <a:ext cx="514080" cy="3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391320</xdr:colOff>
      <xdr:row>0</xdr:row>
      <xdr:rowOff>0</xdr:rowOff>
    </xdr:from>
    <xdr:to>
      <xdr:col>6</xdr:col>
      <xdr:colOff>1257840</xdr:colOff>
      <xdr:row>0</xdr:row>
      <xdr:rowOff>360</xdr:rowOff>
    </xdr:to>
    <xdr:sp macro="" textlink="">
      <xdr:nvSpPr>
        <xdr:cNvPr id="12" name="CustomShape 1"/>
        <xdr:cNvSpPr/>
      </xdr:nvSpPr>
      <xdr:spPr>
        <a:xfrm>
          <a:off x="10611360" y="0"/>
          <a:ext cx="866520" cy="360"/>
        </a:xfrm>
        <a:prstGeom prst="foldedCorner">
          <a:avLst>
            <a:gd name="adj" fmla="val 12500"/>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4</xdr:col>
      <xdr:colOff>1933560</xdr:colOff>
      <xdr:row>0</xdr:row>
      <xdr:rowOff>0</xdr:rowOff>
    </xdr:from>
    <xdr:to>
      <xdr:col>6</xdr:col>
      <xdr:colOff>409920</xdr:colOff>
      <xdr:row>0</xdr:row>
      <xdr:rowOff>360</xdr:rowOff>
    </xdr:to>
    <xdr:sp macro="" textlink="">
      <xdr:nvSpPr>
        <xdr:cNvPr id="13" name="CustomShape 1"/>
        <xdr:cNvSpPr/>
      </xdr:nvSpPr>
      <xdr:spPr>
        <a:xfrm>
          <a:off x="6972120" y="0"/>
          <a:ext cx="4038840" cy="360"/>
        </a:xfrm>
        <a:prstGeom prst="foldedCorner">
          <a:avLst>
            <a:gd name="adj" fmla="val 12500"/>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4</xdr:col>
      <xdr:colOff>1380960</xdr:colOff>
      <xdr:row>0</xdr:row>
      <xdr:rowOff>0</xdr:rowOff>
    </xdr:from>
    <xdr:to>
      <xdr:col>4</xdr:col>
      <xdr:colOff>1913985</xdr:colOff>
      <xdr:row>0</xdr:row>
      <xdr:rowOff>360</xdr:rowOff>
    </xdr:to>
    <xdr:sp macro="" textlink="">
      <xdr:nvSpPr>
        <xdr:cNvPr id="14" name="CustomShape 1"/>
        <xdr:cNvSpPr/>
      </xdr:nvSpPr>
      <xdr:spPr>
        <a:xfrm>
          <a:off x="6419520" y="0"/>
          <a:ext cx="790200" cy="360"/>
        </a:xfrm>
        <a:prstGeom prst="foldedCorner">
          <a:avLst>
            <a:gd name="adj" fmla="val 12500"/>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xdr:col>
      <xdr:colOff>1047600</xdr:colOff>
      <xdr:row>0</xdr:row>
      <xdr:rowOff>0</xdr:rowOff>
    </xdr:from>
    <xdr:to>
      <xdr:col>6</xdr:col>
      <xdr:colOff>990885</xdr:colOff>
      <xdr:row>0</xdr:row>
      <xdr:rowOff>360</xdr:rowOff>
    </xdr:to>
    <xdr:sp macro="" textlink="">
      <xdr:nvSpPr>
        <xdr:cNvPr id="18" name="CustomShape 1"/>
        <xdr:cNvSpPr/>
      </xdr:nvSpPr>
      <xdr:spPr>
        <a:xfrm>
          <a:off x="1485720" y="0"/>
          <a:ext cx="10401480" cy="360"/>
        </a:xfrm>
        <a:prstGeom prst="rect">
          <a:avLst/>
        </a:prstGeom>
        <a:noFill/>
        <a:ln w="12600" cap="rnd">
          <a:solidFill>
            <a:srgbClr val="000000"/>
          </a:solidFill>
          <a:custDash>
            <a:ds d="100000" sp="100000"/>
          </a:custDash>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1476360</xdr:colOff>
      <xdr:row>0</xdr:row>
      <xdr:rowOff>0</xdr:rowOff>
    </xdr:from>
    <xdr:to>
      <xdr:col>4</xdr:col>
      <xdr:colOff>1914150</xdr:colOff>
      <xdr:row>0</xdr:row>
      <xdr:rowOff>360</xdr:rowOff>
    </xdr:to>
    <xdr:sp macro="" textlink="">
      <xdr:nvSpPr>
        <xdr:cNvPr id="20" name="CustomShape 1"/>
        <xdr:cNvSpPr/>
      </xdr:nvSpPr>
      <xdr:spPr>
        <a:xfrm>
          <a:off x="6514920" y="0"/>
          <a:ext cx="685440" cy="3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1552680</xdr:colOff>
      <xdr:row>0</xdr:row>
      <xdr:rowOff>0</xdr:rowOff>
    </xdr:from>
    <xdr:to>
      <xdr:col>4</xdr:col>
      <xdr:colOff>1914360</xdr:colOff>
      <xdr:row>0</xdr:row>
      <xdr:rowOff>360</xdr:rowOff>
    </xdr:to>
    <xdr:sp macro="" textlink="">
      <xdr:nvSpPr>
        <xdr:cNvPr id="21" name="CustomShape 1"/>
        <xdr:cNvSpPr/>
      </xdr:nvSpPr>
      <xdr:spPr>
        <a:xfrm>
          <a:off x="6591240" y="0"/>
          <a:ext cx="514080" cy="3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1123920</xdr:colOff>
      <xdr:row>0</xdr:row>
      <xdr:rowOff>0</xdr:rowOff>
    </xdr:from>
    <xdr:to>
      <xdr:col>4</xdr:col>
      <xdr:colOff>1609560</xdr:colOff>
      <xdr:row>0</xdr:row>
      <xdr:rowOff>0</xdr:rowOff>
    </xdr:to>
    <xdr:sp macro="" textlink="">
      <xdr:nvSpPr>
        <xdr:cNvPr id="22" name="Line 1"/>
        <xdr:cNvSpPr/>
      </xdr:nvSpPr>
      <xdr:spPr>
        <a:xfrm>
          <a:off x="6162480" y="0"/>
          <a:ext cx="48564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190440</xdr:colOff>
      <xdr:row>4</xdr:row>
      <xdr:rowOff>9360</xdr:rowOff>
    </xdr:from>
    <xdr:to>
      <xdr:col>24</xdr:col>
      <xdr:colOff>200025</xdr:colOff>
      <xdr:row>5</xdr:row>
      <xdr:rowOff>28800</xdr:rowOff>
    </xdr:to>
    <xdr:sp macro="" textlink="">
      <xdr:nvSpPr>
        <xdr:cNvPr id="2" name="CustomShape 1"/>
        <xdr:cNvSpPr/>
      </xdr:nvSpPr>
      <xdr:spPr>
        <a:xfrm>
          <a:off x="1104840" y="714210"/>
          <a:ext cx="3991035" cy="371865"/>
        </a:xfrm>
        <a:prstGeom prst="bracketPair">
          <a:avLst>
            <a:gd name="adj" fmla="val 12661"/>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277\Desktop\3-3_&#27161;&#28310;&#27096;&#24335;1-2%20&#21220;&#21209;&#34920;&#12288;&#36890;&#25152;&#22411;&#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所型サービス（1枚版）"/>
      <sheetName val="通所型サービス（100名）"/>
      <sheetName val="シフト記号表（勤務時間帯）"/>
      <sheetName val="記入方法"/>
      <sheetName val="プルダウン・リスト"/>
      <sheetName val="【記載例】通所型サービス"/>
      <sheetName val="【記載例】シフト記号表（勤務時間帯）"/>
    </sheetNames>
    <sheetDataSet>
      <sheetData sheetId="0"/>
      <sheetData sheetId="1"/>
      <sheetData sheetId="2">
        <row r="6">
          <cell r="C6" t="str">
            <v>a</v>
          </cell>
          <cell r="D6" t="str">
            <v>：</v>
          </cell>
          <cell r="E6">
            <v>0.375</v>
          </cell>
          <cell r="F6" t="str">
            <v>～</v>
          </cell>
          <cell r="G6">
            <v>0.75</v>
          </cell>
          <cell r="H6" t="str">
            <v>（</v>
          </cell>
          <cell r="I6">
            <v>4.1666666666666664E-2</v>
          </cell>
          <cell r="J6" t="str">
            <v>)</v>
          </cell>
          <cell r="K6">
            <v>8</v>
          </cell>
          <cell r="M6">
            <v>0.39583333333333331</v>
          </cell>
          <cell r="N6" t="str">
            <v>～</v>
          </cell>
          <cell r="O6">
            <v>0.6875</v>
          </cell>
          <cell r="Q6">
            <v>0.39583333333333331</v>
          </cell>
          <cell r="R6" t="str">
            <v>～</v>
          </cell>
          <cell r="S6">
            <v>0.6875</v>
          </cell>
          <cell r="U6">
            <v>7</v>
          </cell>
        </row>
        <row r="7">
          <cell r="C7" t="str">
            <v>b</v>
          </cell>
          <cell r="D7" t="str">
            <v>：</v>
          </cell>
          <cell r="E7"/>
          <cell r="F7" t="str">
            <v>～</v>
          </cell>
          <cell r="G7"/>
          <cell r="H7" t="str">
            <v>（</v>
          </cell>
          <cell r="I7">
            <v>0</v>
          </cell>
          <cell r="J7" t="str">
            <v>)</v>
          </cell>
          <cell r="K7">
            <v>0</v>
          </cell>
          <cell r="M7"/>
          <cell r="N7" t="str">
            <v>～</v>
          </cell>
          <cell r="O7"/>
          <cell r="Q7">
            <v>0</v>
          </cell>
          <cell r="R7" t="str">
            <v>～</v>
          </cell>
          <cell r="S7">
            <v>0</v>
          </cell>
          <cell r="U7">
            <v>0</v>
          </cell>
        </row>
        <row r="8">
          <cell r="C8" t="str">
            <v>c</v>
          </cell>
          <cell r="D8" t="str">
            <v>：</v>
          </cell>
          <cell r="E8"/>
          <cell r="F8" t="str">
            <v>～</v>
          </cell>
          <cell r="G8"/>
          <cell r="H8" t="str">
            <v>（</v>
          </cell>
          <cell r="I8">
            <v>0</v>
          </cell>
          <cell r="J8" t="str">
            <v>)</v>
          </cell>
          <cell r="K8">
            <v>0</v>
          </cell>
          <cell r="M8"/>
          <cell r="N8" t="str">
            <v>～</v>
          </cell>
          <cell r="O8"/>
          <cell r="Q8">
            <v>0</v>
          </cell>
          <cell r="R8" t="str">
            <v>～</v>
          </cell>
          <cell r="S8">
            <v>0</v>
          </cell>
          <cell r="U8">
            <v>0</v>
          </cell>
        </row>
        <row r="9">
          <cell r="C9" t="str">
            <v>d</v>
          </cell>
          <cell r="D9" t="str">
            <v>：</v>
          </cell>
          <cell r="E9"/>
          <cell r="F9" t="str">
            <v>～</v>
          </cell>
          <cell r="G9"/>
          <cell r="H9" t="str">
            <v>（</v>
          </cell>
          <cell r="I9">
            <v>0</v>
          </cell>
          <cell r="J9" t="str">
            <v>)</v>
          </cell>
          <cell r="K9">
            <v>0</v>
          </cell>
          <cell r="M9"/>
          <cell r="N9" t="str">
            <v>～</v>
          </cell>
          <cell r="O9"/>
          <cell r="Q9">
            <v>0</v>
          </cell>
          <cell r="R9" t="str">
            <v>～</v>
          </cell>
          <cell r="S9">
            <v>0</v>
          </cell>
          <cell r="U9">
            <v>0</v>
          </cell>
        </row>
        <row r="10">
          <cell r="C10" t="str">
            <v>e</v>
          </cell>
          <cell r="D10" t="str">
            <v>：</v>
          </cell>
          <cell r="E10"/>
          <cell r="F10" t="str">
            <v>～</v>
          </cell>
          <cell r="G10"/>
          <cell r="H10" t="str">
            <v>（</v>
          </cell>
          <cell r="I10">
            <v>0</v>
          </cell>
          <cell r="J10" t="str">
            <v>)</v>
          </cell>
          <cell r="K10">
            <v>0</v>
          </cell>
          <cell r="M10"/>
          <cell r="N10" t="str">
            <v>～</v>
          </cell>
          <cell r="O10"/>
          <cell r="Q10">
            <v>0</v>
          </cell>
          <cell r="R10" t="str">
            <v>～</v>
          </cell>
          <cell r="S10">
            <v>0</v>
          </cell>
          <cell r="U10">
            <v>0</v>
          </cell>
        </row>
        <row r="11">
          <cell r="C11" t="str">
            <v>f</v>
          </cell>
          <cell r="D11" t="str">
            <v>：</v>
          </cell>
          <cell r="E11"/>
          <cell r="F11" t="str">
            <v>～</v>
          </cell>
          <cell r="G11"/>
          <cell r="H11" t="str">
            <v>（</v>
          </cell>
          <cell r="I11">
            <v>0</v>
          </cell>
          <cell r="J11" t="str">
            <v>)</v>
          </cell>
          <cell r="K11">
            <v>0</v>
          </cell>
          <cell r="M11"/>
          <cell r="N11" t="str">
            <v>～</v>
          </cell>
          <cell r="O11"/>
          <cell r="Q11">
            <v>0</v>
          </cell>
          <cell r="R11" t="str">
            <v>～</v>
          </cell>
          <cell r="S11">
            <v>0</v>
          </cell>
          <cell r="U11">
            <v>0</v>
          </cell>
        </row>
        <row r="12">
          <cell r="C12" t="str">
            <v>g</v>
          </cell>
          <cell r="D12" t="str">
            <v>：</v>
          </cell>
          <cell r="E12"/>
          <cell r="F12" t="str">
            <v>～</v>
          </cell>
          <cell r="G12"/>
          <cell r="H12" t="str">
            <v>（</v>
          </cell>
          <cell r="I12">
            <v>0</v>
          </cell>
          <cell r="J12" t="str">
            <v>)</v>
          </cell>
          <cell r="K12">
            <v>0</v>
          </cell>
          <cell r="M12"/>
          <cell r="N12" t="str">
            <v>～</v>
          </cell>
          <cell r="O12"/>
          <cell r="Q12">
            <v>0</v>
          </cell>
          <cell r="R12" t="str">
            <v>～</v>
          </cell>
          <cell r="S12">
            <v>0</v>
          </cell>
          <cell r="U12">
            <v>0</v>
          </cell>
        </row>
        <row r="13">
          <cell r="C13" t="str">
            <v>h</v>
          </cell>
          <cell r="D13" t="str">
            <v>：</v>
          </cell>
          <cell r="E13"/>
          <cell r="F13" t="str">
            <v>～</v>
          </cell>
          <cell r="G13"/>
          <cell r="H13" t="str">
            <v>（</v>
          </cell>
          <cell r="I13">
            <v>0</v>
          </cell>
          <cell r="J13" t="str">
            <v>)</v>
          </cell>
          <cell r="K13">
            <v>0</v>
          </cell>
          <cell r="M13"/>
          <cell r="N13" t="str">
            <v>～</v>
          </cell>
          <cell r="O13"/>
          <cell r="Q13">
            <v>0</v>
          </cell>
          <cell r="R13" t="str">
            <v>～</v>
          </cell>
          <cell r="S13">
            <v>0</v>
          </cell>
          <cell r="U13">
            <v>0</v>
          </cell>
        </row>
        <row r="14">
          <cell r="C14" t="str">
            <v>i</v>
          </cell>
          <cell r="D14" t="str">
            <v>：</v>
          </cell>
          <cell r="E14"/>
          <cell r="F14" t="str">
            <v>～</v>
          </cell>
          <cell r="G14"/>
          <cell r="H14" t="str">
            <v>（</v>
          </cell>
          <cell r="I14">
            <v>0</v>
          </cell>
          <cell r="J14" t="str">
            <v>)</v>
          </cell>
          <cell r="K14">
            <v>0</v>
          </cell>
          <cell r="M14"/>
          <cell r="N14" t="str">
            <v>～</v>
          </cell>
          <cell r="O14"/>
          <cell r="Q14">
            <v>0</v>
          </cell>
          <cell r="R14" t="str">
            <v>～</v>
          </cell>
          <cell r="S14">
            <v>0</v>
          </cell>
          <cell r="U14">
            <v>0</v>
          </cell>
        </row>
        <row r="15">
          <cell r="C15" t="str">
            <v>j</v>
          </cell>
          <cell r="D15" t="str">
            <v>：</v>
          </cell>
          <cell r="E15"/>
          <cell r="F15" t="str">
            <v>～</v>
          </cell>
          <cell r="G15"/>
          <cell r="H15" t="str">
            <v>（</v>
          </cell>
          <cell r="I15">
            <v>0</v>
          </cell>
          <cell r="J15" t="str">
            <v>)</v>
          </cell>
          <cell r="K15">
            <v>0</v>
          </cell>
          <cell r="M15"/>
          <cell r="N15" t="str">
            <v>～</v>
          </cell>
          <cell r="O15"/>
          <cell r="Q15">
            <v>0</v>
          </cell>
          <cell r="R15" t="str">
            <v>～</v>
          </cell>
          <cell r="S15">
            <v>0</v>
          </cell>
          <cell r="U15">
            <v>0</v>
          </cell>
        </row>
        <row r="16">
          <cell r="C16" t="str">
            <v>k</v>
          </cell>
          <cell r="D16" t="str">
            <v>：</v>
          </cell>
          <cell r="E16"/>
          <cell r="F16" t="str">
            <v>～</v>
          </cell>
          <cell r="G16"/>
          <cell r="H16" t="str">
            <v>（</v>
          </cell>
          <cell r="I16">
            <v>0</v>
          </cell>
          <cell r="J16" t="str">
            <v>)</v>
          </cell>
          <cell r="K16">
            <v>0</v>
          </cell>
          <cell r="M16"/>
          <cell r="N16" t="str">
            <v>～</v>
          </cell>
          <cell r="O16"/>
          <cell r="Q16">
            <v>0</v>
          </cell>
          <cell r="R16" t="str">
            <v>～</v>
          </cell>
          <cell r="S16">
            <v>0</v>
          </cell>
          <cell r="U16">
            <v>0</v>
          </cell>
        </row>
        <row r="17">
          <cell r="C17" t="str">
            <v>l</v>
          </cell>
          <cell r="D17" t="str">
            <v>：</v>
          </cell>
          <cell r="E17"/>
          <cell r="F17" t="str">
            <v>～</v>
          </cell>
          <cell r="G17"/>
          <cell r="H17" t="str">
            <v>（</v>
          </cell>
          <cell r="I17">
            <v>0</v>
          </cell>
          <cell r="J17" t="str">
            <v>)</v>
          </cell>
          <cell r="K17">
            <v>0</v>
          </cell>
          <cell r="M17"/>
          <cell r="N17" t="str">
            <v>～</v>
          </cell>
          <cell r="O17"/>
          <cell r="Q17">
            <v>0</v>
          </cell>
          <cell r="R17" t="str">
            <v>～</v>
          </cell>
          <cell r="S17">
            <v>0</v>
          </cell>
          <cell r="U17">
            <v>0</v>
          </cell>
        </row>
        <row r="18">
          <cell r="C18" t="str">
            <v>m</v>
          </cell>
          <cell r="D18" t="str">
            <v>：</v>
          </cell>
          <cell r="E18"/>
          <cell r="F18" t="str">
            <v>～</v>
          </cell>
          <cell r="G18"/>
          <cell r="H18" t="str">
            <v>（</v>
          </cell>
          <cell r="I18">
            <v>0</v>
          </cell>
          <cell r="J18" t="str">
            <v>)</v>
          </cell>
          <cell r="K18">
            <v>0</v>
          </cell>
          <cell r="M18"/>
          <cell r="N18" t="str">
            <v>～</v>
          </cell>
          <cell r="O18"/>
          <cell r="Q18">
            <v>0</v>
          </cell>
          <cell r="R18" t="str">
            <v>～</v>
          </cell>
          <cell r="S18">
            <v>0</v>
          </cell>
          <cell r="U18">
            <v>0</v>
          </cell>
        </row>
        <row r="19">
          <cell r="C19" t="str">
            <v>n</v>
          </cell>
          <cell r="D19" t="str">
            <v>：</v>
          </cell>
          <cell r="E19"/>
          <cell r="F19" t="str">
            <v>～</v>
          </cell>
          <cell r="G19"/>
          <cell r="H19" t="str">
            <v>（</v>
          </cell>
          <cell r="I19">
            <v>0</v>
          </cell>
          <cell r="J19" t="str">
            <v>)</v>
          </cell>
          <cell r="K19">
            <v>0</v>
          </cell>
          <cell r="M19"/>
          <cell r="N19" t="str">
            <v>～</v>
          </cell>
          <cell r="O19"/>
          <cell r="Q19">
            <v>0</v>
          </cell>
          <cell r="R19" t="str">
            <v>～</v>
          </cell>
          <cell r="S19">
            <v>0</v>
          </cell>
          <cell r="U19">
            <v>0</v>
          </cell>
        </row>
        <row r="20">
          <cell r="C20" t="str">
            <v>o</v>
          </cell>
          <cell r="D20" t="str">
            <v>：</v>
          </cell>
          <cell r="E20"/>
          <cell r="F20" t="str">
            <v>～</v>
          </cell>
          <cell r="G20"/>
          <cell r="H20" t="str">
            <v>（</v>
          </cell>
          <cell r="I20">
            <v>0</v>
          </cell>
          <cell r="J20" t="str">
            <v>)</v>
          </cell>
          <cell r="K20">
            <v>0</v>
          </cell>
          <cell r="M20"/>
          <cell r="N20" t="str">
            <v>～</v>
          </cell>
          <cell r="O20"/>
          <cell r="Q20">
            <v>0</v>
          </cell>
          <cell r="R20" t="str">
            <v>～</v>
          </cell>
          <cell r="S20">
            <v>0</v>
          </cell>
          <cell r="U20">
            <v>0</v>
          </cell>
        </row>
        <row r="21">
          <cell r="C21" t="str">
            <v>p</v>
          </cell>
          <cell r="D21" t="str">
            <v>：</v>
          </cell>
          <cell r="E21"/>
          <cell r="F21" t="str">
            <v>～</v>
          </cell>
          <cell r="G21"/>
          <cell r="H21" t="str">
            <v>（</v>
          </cell>
          <cell r="I21">
            <v>0</v>
          </cell>
          <cell r="J21" t="str">
            <v>)</v>
          </cell>
          <cell r="K21">
            <v>0</v>
          </cell>
          <cell r="M21"/>
          <cell r="N21" t="str">
            <v>～</v>
          </cell>
          <cell r="O21"/>
          <cell r="Q21">
            <v>0</v>
          </cell>
          <cell r="R21" t="str">
            <v>～</v>
          </cell>
          <cell r="S21">
            <v>0</v>
          </cell>
          <cell r="U21">
            <v>0</v>
          </cell>
        </row>
        <row r="22">
          <cell r="C22" t="str">
            <v>q</v>
          </cell>
          <cell r="D22" t="str">
            <v>：</v>
          </cell>
          <cell r="E22"/>
          <cell r="F22" t="str">
            <v>～</v>
          </cell>
          <cell r="G22"/>
          <cell r="H22" t="str">
            <v>（</v>
          </cell>
          <cell r="I22">
            <v>0</v>
          </cell>
          <cell r="J22" t="str">
            <v>)</v>
          </cell>
          <cell r="K22">
            <v>0</v>
          </cell>
          <cell r="M22"/>
          <cell r="N22" t="str">
            <v>～</v>
          </cell>
          <cell r="O22"/>
          <cell r="Q22">
            <v>0</v>
          </cell>
          <cell r="R22" t="str">
            <v>～</v>
          </cell>
          <cell r="S22">
            <v>0</v>
          </cell>
          <cell r="U22">
            <v>0</v>
          </cell>
        </row>
        <row r="23">
          <cell r="C23" t="str">
            <v>r</v>
          </cell>
          <cell r="D23" t="str">
            <v>：</v>
          </cell>
          <cell r="E23"/>
          <cell r="F23" t="str">
            <v>～</v>
          </cell>
          <cell r="G23"/>
          <cell r="H23" t="str">
            <v>（</v>
          </cell>
          <cell r="I23">
            <v>0</v>
          </cell>
          <cell r="J23" t="str">
            <v>)</v>
          </cell>
          <cell r="K23">
            <v>0</v>
          </cell>
          <cell r="M23"/>
          <cell r="N23" t="str">
            <v>～</v>
          </cell>
          <cell r="O23"/>
          <cell r="Q23">
            <v>0</v>
          </cell>
          <cell r="R23" t="str">
            <v>～</v>
          </cell>
          <cell r="S23">
            <v>0</v>
          </cell>
          <cell r="U23">
            <v>0</v>
          </cell>
        </row>
        <row r="24">
          <cell r="C24" t="str">
            <v>s</v>
          </cell>
          <cell r="D24" t="str">
            <v>：</v>
          </cell>
          <cell r="E24"/>
          <cell r="F24" t="str">
            <v>～</v>
          </cell>
          <cell r="G24"/>
          <cell r="H24" t="str">
            <v>（</v>
          </cell>
          <cell r="I24">
            <v>0</v>
          </cell>
          <cell r="J24" t="str">
            <v>)</v>
          </cell>
          <cell r="K24">
            <v>0</v>
          </cell>
          <cell r="M24"/>
          <cell r="N24" t="str">
            <v>～</v>
          </cell>
          <cell r="O24"/>
          <cell r="Q24">
            <v>0</v>
          </cell>
          <cell r="R24" t="str">
            <v>～</v>
          </cell>
          <cell r="S24">
            <v>0</v>
          </cell>
          <cell r="U24">
            <v>0</v>
          </cell>
        </row>
        <row r="25">
          <cell r="C25" t="str">
            <v>t</v>
          </cell>
          <cell r="D25" t="str">
            <v>：</v>
          </cell>
          <cell r="E25"/>
          <cell r="F25" t="str">
            <v>～</v>
          </cell>
          <cell r="G25"/>
          <cell r="H25" t="str">
            <v>（</v>
          </cell>
          <cell r="I25">
            <v>0</v>
          </cell>
          <cell r="J25" t="str">
            <v>)</v>
          </cell>
          <cell r="K25">
            <v>0</v>
          </cell>
          <cell r="M25"/>
          <cell r="N25" t="str">
            <v>～</v>
          </cell>
          <cell r="O25"/>
          <cell r="Q25">
            <v>0</v>
          </cell>
          <cell r="R25" t="str">
            <v>～</v>
          </cell>
          <cell r="S25">
            <v>0</v>
          </cell>
          <cell r="U25">
            <v>0</v>
          </cell>
        </row>
        <row r="26">
          <cell r="C26" t="str">
            <v>u</v>
          </cell>
          <cell r="D26" t="str">
            <v>：</v>
          </cell>
          <cell r="E26"/>
          <cell r="F26" t="str">
            <v>～</v>
          </cell>
          <cell r="G26"/>
          <cell r="H26" t="str">
            <v>（</v>
          </cell>
          <cell r="I26"/>
          <cell r="J26" t="str">
            <v>)</v>
          </cell>
          <cell r="K26">
            <v>1</v>
          </cell>
          <cell r="M26"/>
          <cell r="N26" t="str">
            <v>～</v>
          </cell>
          <cell r="O26"/>
          <cell r="Q26"/>
          <cell r="R26" t="str">
            <v>～</v>
          </cell>
          <cell r="S26"/>
          <cell r="U26">
            <v>1</v>
          </cell>
        </row>
        <row r="27">
          <cell r="C27" t="str">
            <v>v</v>
          </cell>
          <cell r="D27" t="str">
            <v>：</v>
          </cell>
          <cell r="E27"/>
          <cell r="F27" t="str">
            <v>～</v>
          </cell>
          <cell r="G27"/>
          <cell r="H27" t="str">
            <v>（</v>
          </cell>
          <cell r="I27"/>
          <cell r="J27" t="str">
            <v>)</v>
          </cell>
          <cell r="K27">
            <v>2</v>
          </cell>
          <cell r="M27"/>
          <cell r="N27" t="str">
            <v>～</v>
          </cell>
          <cell r="O27"/>
          <cell r="Q27"/>
          <cell r="R27" t="str">
            <v>～</v>
          </cell>
          <cell r="S27"/>
          <cell r="U27">
            <v>2</v>
          </cell>
        </row>
        <row r="28">
          <cell r="C28" t="str">
            <v>w</v>
          </cell>
          <cell r="D28" t="str">
            <v>：</v>
          </cell>
          <cell r="E28"/>
          <cell r="F28" t="str">
            <v>～</v>
          </cell>
          <cell r="G28"/>
          <cell r="H28" t="str">
            <v>（</v>
          </cell>
          <cell r="I28"/>
          <cell r="J28" t="str">
            <v>)</v>
          </cell>
          <cell r="K28">
            <v>3</v>
          </cell>
          <cell r="M28"/>
          <cell r="N28" t="str">
            <v>～</v>
          </cell>
          <cell r="O28"/>
          <cell r="Q28"/>
          <cell r="R28" t="str">
            <v>～</v>
          </cell>
          <cell r="S28"/>
          <cell r="U28">
            <v>3</v>
          </cell>
        </row>
        <row r="29">
          <cell r="C29" t="str">
            <v>x</v>
          </cell>
          <cell r="D29" t="str">
            <v>：</v>
          </cell>
          <cell r="E29"/>
          <cell r="F29" t="str">
            <v>～</v>
          </cell>
          <cell r="G29"/>
          <cell r="H29" t="str">
            <v>（</v>
          </cell>
          <cell r="I29"/>
          <cell r="J29" t="str">
            <v>)</v>
          </cell>
          <cell r="K29">
            <v>4</v>
          </cell>
          <cell r="M29"/>
          <cell r="N29" t="str">
            <v>～</v>
          </cell>
          <cell r="O29"/>
          <cell r="Q29"/>
          <cell r="R29" t="str">
            <v>～</v>
          </cell>
          <cell r="S29"/>
          <cell r="U29">
            <v>4</v>
          </cell>
        </row>
        <row r="30">
          <cell r="C30" t="str">
            <v>y</v>
          </cell>
          <cell r="D30" t="str">
            <v>：</v>
          </cell>
          <cell r="E30"/>
          <cell r="F30" t="str">
            <v>～</v>
          </cell>
          <cell r="G30"/>
          <cell r="H30" t="str">
            <v>（</v>
          </cell>
          <cell r="I30"/>
          <cell r="J30" t="str">
            <v>)</v>
          </cell>
          <cell r="K30">
            <v>4</v>
          </cell>
          <cell r="M30"/>
          <cell r="N30" t="str">
            <v>～</v>
          </cell>
          <cell r="O30"/>
          <cell r="Q30"/>
          <cell r="R30" t="str">
            <v>～</v>
          </cell>
          <cell r="S30"/>
          <cell r="U30">
            <v>3</v>
          </cell>
        </row>
        <row r="31">
          <cell r="C31" t="str">
            <v>z</v>
          </cell>
          <cell r="D31" t="str">
            <v>：</v>
          </cell>
          <cell r="E31"/>
          <cell r="F31" t="str">
            <v>～</v>
          </cell>
          <cell r="G31"/>
          <cell r="H31" t="str">
            <v>（</v>
          </cell>
          <cell r="I31"/>
          <cell r="J31" t="str">
            <v>)</v>
          </cell>
          <cell r="K31">
            <v>5</v>
          </cell>
          <cell r="M31"/>
          <cell r="N31" t="str">
            <v>～</v>
          </cell>
          <cell r="O31"/>
          <cell r="Q31"/>
          <cell r="R31" t="str">
            <v>～</v>
          </cell>
          <cell r="S31"/>
          <cell r="U31">
            <v>5</v>
          </cell>
        </row>
        <row r="32">
          <cell r="C32" t="str">
            <v>休</v>
          </cell>
          <cell r="D32" t="str">
            <v>：</v>
          </cell>
          <cell r="E32"/>
          <cell r="F32" t="str">
            <v>～</v>
          </cell>
          <cell r="G32"/>
          <cell r="H32" t="str">
            <v>（</v>
          </cell>
          <cell r="I32"/>
          <cell r="J32" t="str">
            <v>)</v>
          </cell>
          <cell r="K32">
            <v>0</v>
          </cell>
          <cell r="M32"/>
          <cell r="N32" t="str">
            <v>～</v>
          </cell>
          <cell r="O32"/>
          <cell r="Q32"/>
          <cell r="R32" t="str">
            <v>～</v>
          </cell>
          <cell r="S32"/>
          <cell r="U32">
            <v>0</v>
          </cell>
        </row>
        <row r="33">
          <cell r="C33" t="str">
            <v>-</v>
          </cell>
          <cell r="D33" t="str">
            <v>：</v>
          </cell>
          <cell r="E33"/>
          <cell r="F33" t="str">
            <v>～</v>
          </cell>
          <cell r="G33"/>
          <cell r="H33" t="str">
            <v>（</v>
          </cell>
          <cell r="I33"/>
          <cell r="J33" t="str">
            <v>)</v>
          </cell>
          <cell r="K33"/>
          <cell r="M33"/>
          <cell r="N33" t="str">
            <v>～</v>
          </cell>
          <cell r="O33"/>
          <cell r="Q33"/>
          <cell r="R33" t="str">
            <v>～</v>
          </cell>
          <cell r="S33"/>
          <cell r="U33"/>
        </row>
        <row r="34">
          <cell r="C34" t="str">
            <v>-</v>
          </cell>
          <cell r="D34" t="str">
            <v>：</v>
          </cell>
          <cell r="E34"/>
          <cell r="F34" t="str">
            <v>～</v>
          </cell>
          <cell r="G34"/>
          <cell r="H34" t="str">
            <v>（</v>
          </cell>
          <cell r="I34"/>
          <cell r="J34" t="str">
            <v>)</v>
          </cell>
          <cell r="K34"/>
          <cell r="M34"/>
          <cell r="N34" t="str">
            <v>～</v>
          </cell>
          <cell r="O34"/>
          <cell r="Q34"/>
          <cell r="R34" t="str">
            <v>～</v>
          </cell>
          <cell r="S34"/>
          <cell r="U34"/>
        </row>
        <row r="35">
          <cell r="C35" t="str">
            <v>-</v>
          </cell>
          <cell r="D35" t="str">
            <v>：</v>
          </cell>
          <cell r="E35"/>
          <cell r="F35" t="str">
            <v>～</v>
          </cell>
          <cell r="G35"/>
          <cell r="H35" t="str">
            <v>（</v>
          </cell>
          <cell r="I35"/>
          <cell r="J35" t="str">
            <v>)</v>
          </cell>
          <cell r="K35"/>
          <cell r="M35"/>
          <cell r="N35" t="str">
            <v>～</v>
          </cell>
          <cell r="O35"/>
          <cell r="Q35"/>
          <cell r="R35" t="str">
            <v>～</v>
          </cell>
          <cell r="S35"/>
          <cell r="U35"/>
        </row>
      </sheetData>
      <sheetData sheetId="3"/>
      <sheetData sheetId="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5"/>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K11"/>
  <sheetViews>
    <sheetView view="pageBreakPreview" zoomScale="60" zoomScaleNormal="100" zoomScalePageLayoutView="60" workbookViewId="0">
      <selection activeCell="D19" sqref="D19"/>
    </sheetView>
  </sheetViews>
  <sheetFormatPr defaultRowHeight="13.5"/>
  <cols>
    <col min="1" max="2" width="2.375" style="1"/>
    <col min="3" max="3" width="28.75" style="2" customWidth="1"/>
    <col min="4" max="4" width="29.625" style="3" customWidth="1"/>
    <col min="5" max="5" width="23.625" style="2"/>
    <col min="6" max="6" width="29.25" style="2"/>
    <col min="7" max="7" width="19.375" style="1" customWidth="1"/>
    <col min="8" max="8" width="1.375" style="1"/>
    <col min="9" max="1025" width="9" style="1"/>
  </cols>
  <sheetData>
    <row r="1" spans="1:1025" s="4" customFormat="1">
      <c r="E1" s="5"/>
      <c r="F1" s="5"/>
    </row>
    <row r="2" spans="1:1025" s="6" customFormat="1" ht="23.25">
      <c r="C2" s="339" t="s">
        <v>0</v>
      </c>
      <c r="D2" s="339"/>
      <c r="E2" s="339"/>
      <c r="F2" s="339"/>
      <c r="G2" s="339"/>
    </row>
    <row r="3" spans="1:1025">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5" ht="27" customHeight="1">
      <c r="A4"/>
      <c r="B4"/>
      <c r="C4" s="7" t="s">
        <v>1</v>
      </c>
      <c r="D4"/>
      <c r="E4" s="340"/>
      <c r="F4" s="340"/>
      <c r="G4" s="340"/>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5" ht="23.25" customHeight="1">
      <c r="A5"/>
      <c r="B5"/>
      <c r="C5" s="9" t="s">
        <v>2</v>
      </c>
      <c r="D5"/>
      <c r="E5" s="8"/>
      <c r="F5" s="8"/>
      <c r="G5" s="8"/>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5" s="10" customFormat="1" ht="27.75" customHeight="1">
      <c r="C6" s="341" t="s">
        <v>3</v>
      </c>
      <c r="D6" s="341" t="s">
        <v>4</v>
      </c>
      <c r="E6" s="341" t="s">
        <v>5</v>
      </c>
      <c r="F6" s="341"/>
      <c r="G6" s="341" t="s">
        <v>6</v>
      </c>
    </row>
    <row r="7" spans="1:1025" ht="27.75" customHeight="1">
      <c r="A7" s="10"/>
      <c r="B7" s="10"/>
      <c r="C7" s="341"/>
      <c r="D7" s="341"/>
      <c r="E7" s="11" t="s">
        <v>7</v>
      </c>
      <c r="F7" s="11" t="s">
        <v>8</v>
      </c>
      <c r="G7" s="341"/>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5" ht="65.25" customHeight="1">
      <c r="A8" s="10"/>
      <c r="B8" s="10"/>
      <c r="C8" s="342" t="s">
        <v>9</v>
      </c>
      <c r="D8" s="337" t="s">
        <v>198</v>
      </c>
      <c r="E8" s="342" t="s">
        <v>10</v>
      </c>
      <c r="F8" s="345" t="s">
        <v>196</v>
      </c>
      <c r="G8" s="342" t="s">
        <v>10</v>
      </c>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s="6"/>
    </row>
    <row r="9" spans="1:1025" ht="31.5" customHeight="1">
      <c r="A9" s="10"/>
      <c r="B9" s="10"/>
      <c r="C9" s="343"/>
      <c r="D9" s="333" t="s">
        <v>199</v>
      </c>
      <c r="E9" s="344"/>
      <c r="F9" s="346"/>
      <c r="G9" s="344"/>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5" ht="75.75" customHeight="1">
      <c r="A10" s="10"/>
      <c r="B10" s="10"/>
      <c r="C10" s="344"/>
      <c r="D10" s="333" t="s">
        <v>190</v>
      </c>
      <c r="E10" s="334" t="s">
        <v>191</v>
      </c>
      <c r="F10" s="335" t="s">
        <v>197</v>
      </c>
      <c r="G10" s="151" t="s">
        <v>10</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s="6"/>
    </row>
    <row r="11" spans="1:1025" s="2" customFormat="1" ht="13.5" customHeight="1">
      <c r="C11" s="338" t="s">
        <v>12</v>
      </c>
      <c r="D11" s="338"/>
      <c r="E11" s="338"/>
      <c r="F11" s="338"/>
      <c r="G11" s="338"/>
    </row>
  </sheetData>
  <mergeCells count="11">
    <mergeCell ref="C11:G11"/>
    <mergeCell ref="C2:G2"/>
    <mergeCell ref="E4:G4"/>
    <mergeCell ref="C6:C7"/>
    <mergeCell ref="D6:D7"/>
    <mergeCell ref="E6:F6"/>
    <mergeCell ref="G6:G7"/>
    <mergeCell ref="C8:C10"/>
    <mergeCell ref="E8:E9"/>
    <mergeCell ref="F8:F9"/>
    <mergeCell ref="G8:G9"/>
  </mergeCells>
  <phoneticPr fontId="20"/>
  <printOptions horizontalCentered="1"/>
  <pageMargins left="0.39374999999999999" right="0.23611111111111099" top="0.55138888888888904" bottom="0.39374999999999999" header="0.51180555555555496" footer="0.51180555555555496"/>
  <pageSetup paperSize="9" firstPageNumber="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Y56"/>
  <sheetViews>
    <sheetView view="pageBreakPreview" topLeftCell="A22" zoomScale="106" zoomScaleNormal="100" zoomScaleSheetLayoutView="106" workbookViewId="0">
      <selection activeCell="D10" sqref="D10"/>
    </sheetView>
  </sheetViews>
  <sheetFormatPr defaultColWidth="3.5" defaultRowHeight="13.5"/>
  <cols>
    <col min="1" max="1" width="2.375" style="299" customWidth="1"/>
    <col min="2" max="2" width="3" style="301" customWidth="1"/>
    <col min="3" max="7" width="3.5" style="299"/>
    <col min="8" max="25" width="4.5" style="299" customWidth="1"/>
    <col min="26" max="256" width="3.5" style="299"/>
    <col min="257" max="257" width="2.375" style="299" customWidth="1"/>
    <col min="258" max="258" width="3" style="299" customWidth="1"/>
    <col min="259" max="263" width="3.5" style="299"/>
    <col min="264" max="281" width="4.5" style="299" customWidth="1"/>
    <col min="282" max="512" width="3.5" style="299"/>
    <col min="513" max="513" width="2.375" style="299" customWidth="1"/>
    <col min="514" max="514" width="3" style="299" customWidth="1"/>
    <col min="515" max="519" width="3.5" style="299"/>
    <col min="520" max="537" width="4.5" style="299" customWidth="1"/>
    <col min="538" max="768" width="3.5" style="299"/>
    <col min="769" max="769" width="2.375" style="299" customWidth="1"/>
    <col min="770" max="770" width="3" style="299" customWidth="1"/>
    <col min="771" max="775" width="3.5" style="299"/>
    <col min="776" max="793" width="4.5" style="299" customWidth="1"/>
    <col min="794" max="1024" width="3.5" style="299"/>
    <col min="1025" max="1025" width="2.375" style="299" customWidth="1"/>
    <col min="1026" max="1026" width="3" style="299" customWidth="1"/>
    <col min="1027" max="1031" width="3.5" style="299"/>
    <col min="1032" max="1049" width="4.5" style="299" customWidth="1"/>
    <col min="1050" max="1280" width="3.5" style="299"/>
    <col min="1281" max="1281" width="2.375" style="299" customWidth="1"/>
    <col min="1282" max="1282" width="3" style="299" customWidth="1"/>
    <col min="1283" max="1287" width="3.5" style="299"/>
    <col min="1288" max="1305" width="4.5" style="299" customWidth="1"/>
    <col min="1306" max="1536" width="3.5" style="299"/>
    <col min="1537" max="1537" width="2.375" style="299" customWidth="1"/>
    <col min="1538" max="1538" width="3" style="299" customWidth="1"/>
    <col min="1539" max="1543" width="3.5" style="299"/>
    <col min="1544" max="1561" width="4.5" style="299" customWidth="1"/>
    <col min="1562" max="1792" width="3.5" style="299"/>
    <col min="1793" max="1793" width="2.375" style="299" customWidth="1"/>
    <col min="1794" max="1794" width="3" style="299" customWidth="1"/>
    <col min="1795" max="1799" width="3.5" style="299"/>
    <col min="1800" max="1817" width="4.5" style="299" customWidth="1"/>
    <col min="1818" max="2048" width="3.5" style="299"/>
    <col min="2049" max="2049" width="2.375" style="299" customWidth="1"/>
    <col min="2050" max="2050" width="3" style="299" customWidth="1"/>
    <col min="2051" max="2055" width="3.5" style="299"/>
    <col min="2056" max="2073" width="4.5" style="299" customWidth="1"/>
    <col min="2074" max="2304" width="3.5" style="299"/>
    <col min="2305" max="2305" width="2.375" style="299" customWidth="1"/>
    <col min="2306" max="2306" width="3" style="299" customWidth="1"/>
    <col min="2307" max="2311" width="3.5" style="299"/>
    <col min="2312" max="2329" width="4.5" style="299" customWidth="1"/>
    <col min="2330" max="2560" width="3.5" style="299"/>
    <col min="2561" max="2561" width="2.375" style="299" customWidth="1"/>
    <col min="2562" max="2562" width="3" style="299" customWidth="1"/>
    <col min="2563" max="2567" width="3.5" style="299"/>
    <col min="2568" max="2585" width="4.5" style="299" customWidth="1"/>
    <col min="2586" max="2816" width="3.5" style="299"/>
    <col min="2817" max="2817" width="2.375" style="299" customWidth="1"/>
    <col min="2818" max="2818" width="3" style="299" customWidth="1"/>
    <col min="2819" max="2823" width="3.5" style="299"/>
    <col min="2824" max="2841" width="4.5" style="299" customWidth="1"/>
    <col min="2842" max="3072" width="3.5" style="299"/>
    <col min="3073" max="3073" width="2.375" style="299" customWidth="1"/>
    <col min="3074" max="3074" width="3" style="299" customWidth="1"/>
    <col min="3075" max="3079" width="3.5" style="299"/>
    <col min="3080" max="3097" width="4.5" style="299" customWidth="1"/>
    <col min="3098" max="3328" width="3.5" style="299"/>
    <col min="3329" max="3329" width="2.375" style="299" customWidth="1"/>
    <col min="3330" max="3330" width="3" style="299" customWidth="1"/>
    <col min="3331" max="3335" width="3.5" style="299"/>
    <col min="3336" max="3353" width="4.5" style="299" customWidth="1"/>
    <col min="3354" max="3584" width="3.5" style="299"/>
    <col min="3585" max="3585" width="2.375" style="299" customWidth="1"/>
    <col min="3586" max="3586" width="3" style="299" customWidth="1"/>
    <col min="3587" max="3591" width="3.5" style="299"/>
    <col min="3592" max="3609" width="4.5" style="299" customWidth="1"/>
    <col min="3610" max="3840" width="3.5" style="299"/>
    <col min="3841" max="3841" width="2.375" style="299" customWidth="1"/>
    <col min="3842" max="3842" width="3" style="299" customWidth="1"/>
    <col min="3843" max="3847" width="3.5" style="299"/>
    <col min="3848" max="3865" width="4.5" style="299" customWidth="1"/>
    <col min="3866" max="4096" width="3.5" style="299"/>
    <col min="4097" max="4097" width="2.375" style="299" customWidth="1"/>
    <col min="4098" max="4098" width="3" style="299" customWidth="1"/>
    <col min="4099" max="4103" width="3.5" style="299"/>
    <col min="4104" max="4121" width="4.5" style="299" customWidth="1"/>
    <col min="4122" max="4352" width="3.5" style="299"/>
    <col min="4353" max="4353" width="2.375" style="299" customWidth="1"/>
    <col min="4354" max="4354" width="3" style="299" customWidth="1"/>
    <col min="4355" max="4359" width="3.5" style="299"/>
    <col min="4360" max="4377" width="4.5" style="299" customWidth="1"/>
    <col min="4378" max="4608" width="3.5" style="299"/>
    <col min="4609" max="4609" width="2.375" style="299" customWidth="1"/>
    <col min="4610" max="4610" width="3" style="299" customWidth="1"/>
    <col min="4611" max="4615" width="3.5" style="299"/>
    <col min="4616" max="4633" width="4.5" style="299" customWidth="1"/>
    <col min="4634" max="4864" width="3.5" style="299"/>
    <col min="4865" max="4865" width="2.375" style="299" customWidth="1"/>
    <col min="4866" max="4866" width="3" style="299" customWidth="1"/>
    <col min="4867" max="4871" width="3.5" style="299"/>
    <col min="4872" max="4889" width="4.5" style="299" customWidth="1"/>
    <col min="4890" max="5120" width="3.5" style="299"/>
    <col min="5121" max="5121" width="2.375" style="299" customWidth="1"/>
    <col min="5122" max="5122" width="3" style="299" customWidth="1"/>
    <col min="5123" max="5127" width="3.5" style="299"/>
    <col min="5128" max="5145" width="4.5" style="299" customWidth="1"/>
    <col min="5146" max="5376" width="3.5" style="299"/>
    <col min="5377" max="5377" width="2.375" style="299" customWidth="1"/>
    <col min="5378" max="5378" width="3" style="299" customWidth="1"/>
    <col min="5379" max="5383" width="3.5" style="299"/>
    <col min="5384" max="5401" width="4.5" style="299" customWidth="1"/>
    <col min="5402" max="5632" width="3.5" style="299"/>
    <col min="5633" max="5633" width="2.375" style="299" customWidth="1"/>
    <col min="5634" max="5634" width="3" style="299" customWidth="1"/>
    <col min="5635" max="5639" width="3.5" style="299"/>
    <col min="5640" max="5657" width="4.5" style="299" customWidth="1"/>
    <col min="5658" max="5888" width="3.5" style="299"/>
    <col min="5889" max="5889" width="2.375" style="299" customWidth="1"/>
    <col min="5890" max="5890" width="3" style="299" customWidth="1"/>
    <col min="5891" max="5895" width="3.5" style="299"/>
    <col min="5896" max="5913" width="4.5" style="299" customWidth="1"/>
    <col min="5914" max="6144" width="3.5" style="299"/>
    <col min="6145" max="6145" width="2.375" style="299" customWidth="1"/>
    <col min="6146" max="6146" width="3" style="299" customWidth="1"/>
    <col min="6147" max="6151" width="3.5" style="299"/>
    <col min="6152" max="6169" width="4.5" style="299" customWidth="1"/>
    <col min="6170" max="6400" width="3.5" style="299"/>
    <col min="6401" max="6401" width="2.375" style="299" customWidth="1"/>
    <col min="6402" max="6402" width="3" style="299" customWidth="1"/>
    <col min="6403" max="6407" width="3.5" style="299"/>
    <col min="6408" max="6425" width="4.5" style="299" customWidth="1"/>
    <col min="6426" max="6656" width="3.5" style="299"/>
    <col min="6657" max="6657" width="2.375" style="299" customWidth="1"/>
    <col min="6658" max="6658" width="3" style="299" customWidth="1"/>
    <col min="6659" max="6663" width="3.5" style="299"/>
    <col min="6664" max="6681" width="4.5" style="299" customWidth="1"/>
    <col min="6682" max="6912" width="3.5" style="299"/>
    <col min="6913" max="6913" width="2.375" style="299" customWidth="1"/>
    <col min="6914" max="6914" width="3" style="299" customWidth="1"/>
    <col min="6915" max="6919" width="3.5" style="299"/>
    <col min="6920" max="6937" width="4.5" style="299" customWidth="1"/>
    <col min="6938" max="7168" width="3.5" style="299"/>
    <col min="7169" max="7169" width="2.375" style="299" customWidth="1"/>
    <col min="7170" max="7170" width="3" style="299" customWidth="1"/>
    <col min="7171" max="7175" width="3.5" style="299"/>
    <col min="7176" max="7193" width="4.5" style="299" customWidth="1"/>
    <col min="7194" max="7424" width="3.5" style="299"/>
    <col min="7425" max="7425" width="2.375" style="299" customWidth="1"/>
    <col min="7426" max="7426" width="3" style="299" customWidth="1"/>
    <col min="7427" max="7431" width="3.5" style="299"/>
    <col min="7432" max="7449" width="4.5" style="299" customWidth="1"/>
    <col min="7450" max="7680" width="3.5" style="299"/>
    <col min="7681" max="7681" width="2.375" style="299" customWidth="1"/>
    <col min="7682" max="7682" width="3" style="299" customWidth="1"/>
    <col min="7683" max="7687" width="3.5" style="299"/>
    <col min="7688" max="7705" width="4.5" style="299" customWidth="1"/>
    <col min="7706" max="7936" width="3.5" style="299"/>
    <col min="7937" max="7937" width="2.375" style="299" customWidth="1"/>
    <col min="7938" max="7938" width="3" style="299" customWidth="1"/>
    <col min="7939" max="7943" width="3.5" style="299"/>
    <col min="7944" max="7961" width="4.5" style="299" customWidth="1"/>
    <col min="7962" max="8192" width="3.5" style="299"/>
    <col min="8193" max="8193" width="2.375" style="299" customWidth="1"/>
    <col min="8194" max="8194" width="3" style="299" customWidth="1"/>
    <col min="8195" max="8199" width="3.5" style="299"/>
    <col min="8200" max="8217" width="4.5" style="299" customWidth="1"/>
    <col min="8218" max="8448" width="3.5" style="299"/>
    <col min="8449" max="8449" width="2.375" style="299" customWidth="1"/>
    <col min="8450" max="8450" width="3" style="299" customWidth="1"/>
    <col min="8451" max="8455" width="3.5" style="299"/>
    <col min="8456" max="8473" width="4.5" style="299" customWidth="1"/>
    <col min="8474" max="8704" width="3.5" style="299"/>
    <col min="8705" max="8705" width="2.375" style="299" customWidth="1"/>
    <col min="8706" max="8706" width="3" style="299" customWidth="1"/>
    <col min="8707" max="8711" width="3.5" style="299"/>
    <col min="8712" max="8729" width="4.5" style="299" customWidth="1"/>
    <col min="8730" max="8960" width="3.5" style="299"/>
    <col min="8961" max="8961" width="2.375" style="299" customWidth="1"/>
    <col min="8962" max="8962" width="3" style="299" customWidth="1"/>
    <col min="8963" max="8967" width="3.5" style="299"/>
    <col min="8968" max="8985" width="4.5" style="299" customWidth="1"/>
    <col min="8986" max="9216" width="3.5" style="299"/>
    <col min="9217" max="9217" width="2.375" style="299" customWidth="1"/>
    <col min="9218" max="9218" width="3" style="299" customWidth="1"/>
    <col min="9219" max="9223" width="3.5" style="299"/>
    <col min="9224" max="9241" width="4.5" style="299" customWidth="1"/>
    <col min="9242" max="9472" width="3.5" style="299"/>
    <col min="9473" max="9473" width="2.375" style="299" customWidth="1"/>
    <col min="9474" max="9474" width="3" style="299" customWidth="1"/>
    <col min="9475" max="9479" width="3.5" style="299"/>
    <col min="9480" max="9497" width="4.5" style="299" customWidth="1"/>
    <col min="9498" max="9728" width="3.5" style="299"/>
    <col min="9729" max="9729" width="2.375" style="299" customWidth="1"/>
    <col min="9730" max="9730" width="3" style="299" customWidth="1"/>
    <col min="9731" max="9735" width="3.5" style="299"/>
    <col min="9736" max="9753" width="4.5" style="299" customWidth="1"/>
    <col min="9754" max="9984" width="3.5" style="299"/>
    <col min="9985" max="9985" width="2.375" style="299" customWidth="1"/>
    <col min="9986" max="9986" width="3" style="299" customWidth="1"/>
    <col min="9987" max="9991" width="3.5" style="299"/>
    <col min="9992" max="10009" width="4.5" style="299" customWidth="1"/>
    <col min="10010" max="10240" width="3.5" style="299"/>
    <col min="10241" max="10241" width="2.375" style="299" customWidth="1"/>
    <col min="10242" max="10242" width="3" style="299" customWidth="1"/>
    <col min="10243" max="10247" width="3.5" style="299"/>
    <col min="10248" max="10265" width="4.5" style="299" customWidth="1"/>
    <col min="10266" max="10496" width="3.5" style="299"/>
    <col min="10497" max="10497" width="2.375" style="299" customWidth="1"/>
    <col min="10498" max="10498" width="3" style="299" customWidth="1"/>
    <col min="10499" max="10503" width="3.5" style="299"/>
    <col min="10504" max="10521" width="4.5" style="299" customWidth="1"/>
    <col min="10522" max="10752" width="3.5" style="299"/>
    <col min="10753" max="10753" width="2.375" style="299" customWidth="1"/>
    <col min="10754" max="10754" width="3" style="299" customWidth="1"/>
    <col min="10755" max="10759" width="3.5" style="299"/>
    <col min="10760" max="10777" width="4.5" style="299" customWidth="1"/>
    <col min="10778" max="11008" width="3.5" style="299"/>
    <col min="11009" max="11009" width="2.375" style="299" customWidth="1"/>
    <col min="11010" max="11010" width="3" style="299" customWidth="1"/>
    <col min="11011" max="11015" width="3.5" style="299"/>
    <col min="11016" max="11033" width="4.5" style="299" customWidth="1"/>
    <col min="11034" max="11264" width="3.5" style="299"/>
    <col min="11265" max="11265" width="2.375" style="299" customWidth="1"/>
    <col min="11266" max="11266" width="3" style="299" customWidth="1"/>
    <col min="11267" max="11271" width="3.5" style="299"/>
    <col min="11272" max="11289" width="4.5" style="299" customWidth="1"/>
    <col min="11290" max="11520" width="3.5" style="299"/>
    <col min="11521" max="11521" width="2.375" style="299" customWidth="1"/>
    <col min="11522" max="11522" width="3" style="299" customWidth="1"/>
    <col min="11523" max="11527" width="3.5" style="299"/>
    <col min="11528" max="11545" width="4.5" style="299" customWidth="1"/>
    <col min="11546" max="11776" width="3.5" style="299"/>
    <col min="11777" max="11777" width="2.375" style="299" customWidth="1"/>
    <col min="11778" max="11778" width="3" style="299" customWidth="1"/>
    <col min="11779" max="11783" width="3.5" style="299"/>
    <col min="11784" max="11801" width="4.5" style="299" customWidth="1"/>
    <col min="11802" max="12032" width="3.5" style="299"/>
    <col min="12033" max="12033" width="2.375" style="299" customWidth="1"/>
    <col min="12034" max="12034" width="3" style="299" customWidth="1"/>
    <col min="12035" max="12039" width="3.5" style="299"/>
    <col min="12040" max="12057" width="4.5" style="299" customWidth="1"/>
    <col min="12058" max="12288" width="3.5" style="299"/>
    <col min="12289" max="12289" width="2.375" style="299" customWidth="1"/>
    <col min="12290" max="12290" width="3" style="299" customWidth="1"/>
    <col min="12291" max="12295" width="3.5" style="299"/>
    <col min="12296" max="12313" width="4.5" style="299" customWidth="1"/>
    <col min="12314" max="12544" width="3.5" style="299"/>
    <col min="12545" max="12545" width="2.375" style="299" customWidth="1"/>
    <col min="12546" max="12546" width="3" style="299" customWidth="1"/>
    <col min="12547" max="12551" width="3.5" style="299"/>
    <col min="12552" max="12569" width="4.5" style="299" customWidth="1"/>
    <col min="12570" max="12800" width="3.5" style="299"/>
    <col min="12801" max="12801" width="2.375" style="299" customWidth="1"/>
    <col min="12802" max="12802" width="3" style="299" customWidth="1"/>
    <col min="12803" max="12807" width="3.5" style="299"/>
    <col min="12808" max="12825" width="4.5" style="299" customWidth="1"/>
    <col min="12826" max="13056" width="3.5" style="299"/>
    <col min="13057" max="13057" width="2.375" style="299" customWidth="1"/>
    <col min="13058" max="13058" width="3" style="299" customWidth="1"/>
    <col min="13059" max="13063" width="3.5" style="299"/>
    <col min="13064" max="13081" width="4.5" style="299" customWidth="1"/>
    <col min="13082" max="13312" width="3.5" style="299"/>
    <col min="13313" max="13313" width="2.375" style="299" customWidth="1"/>
    <col min="13314" max="13314" width="3" style="299" customWidth="1"/>
    <col min="13315" max="13319" width="3.5" style="299"/>
    <col min="13320" max="13337" width="4.5" style="299" customWidth="1"/>
    <col min="13338" max="13568" width="3.5" style="299"/>
    <col min="13569" max="13569" width="2.375" style="299" customWidth="1"/>
    <col min="13570" max="13570" width="3" style="299" customWidth="1"/>
    <col min="13571" max="13575" width="3.5" style="299"/>
    <col min="13576" max="13593" width="4.5" style="299" customWidth="1"/>
    <col min="13594" max="13824" width="3.5" style="299"/>
    <col min="13825" max="13825" width="2.375" style="299" customWidth="1"/>
    <col min="13826" max="13826" width="3" style="299" customWidth="1"/>
    <col min="13827" max="13831" width="3.5" style="299"/>
    <col min="13832" max="13849" width="4.5" style="299" customWidth="1"/>
    <col min="13850" max="14080" width="3.5" style="299"/>
    <col min="14081" max="14081" width="2.375" style="299" customWidth="1"/>
    <col min="14082" max="14082" width="3" style="299" customWidth="1"/>
    <col min="14083" max="14087" width="3.5" style="299"/>
    <col min="14088" max="14105" width="4.5" style="299" customWidth="1"/>
    <col min="14106" max="14336" width="3.5" style="299"/>
    <col min="14337" max="14337" width="2.375" style="299" customWidth="1"/>
    <col min="14338" max="14338" width="3" style="299" customWidth="1"/>
    <col min="14339" max="14343" width="3.5" style="299"/>
    <col min="14344" max="14361" width="4.5" style="299" customWidth="1"/>
    <col min="14362" max="14592" width="3.5" style="299"/>
    <col min="14593" max="14593" width="2.375" style="299" customWidth="1"/>
    <col min="14594" max="14594" width="3" style="299" customWidth="1"/>
    <col min="14595" max="14599" width="3.5" style="299"/>
    <col min="14600" max="14617" width="4.5" style="299" customWidth="1"/>
    <col min="14618" max="14848" width="3.5" style="299"/>
    <col min="14849" max="14849" width="2.375" style="299" customWidth="1"/>
    <col min="14850" max="14850" width="3" style="299" customWidth="1"/>
    <col min="14851" max="14855" width="3.5" style="299"/>
    <col min="14856" max="14873" width="4.5" style="299" customWidth="1"/>
    <col min="14874" max="15104" width="3.5" style="299"/>
    <col min="15105" max="15105" width="2.375" style="299" customWidth="1"/>
    <col min="15106" max="15106" width="3" style="299" customWidth="1"/>
    <col min="15107" max="15111" width="3.5" style="299"/>
    <col min="15112" max="15129" width="4.5" style="299" customWidth="1"/>
    <col min="15130" max="15360" width="3.5" style="299"/>
    <col min="15361" max="15361" width="2.375" style="299" customWidth="1"/>
    <col min="15362" max="15362" width="3" style="299" customWidth="1"/>
    <col min="15363" max="15367" width="3.5" style="299"/>
    <col min="15368" max="15385" width="4.5" style="299" customWidth="1"/>
    <col min="15386" max="15616" width="3.5" style="299"/>
    <col min="15617" max="15617" width="2.375" style="299" customWidth="1"/>
    <col min="15618" max="15618" width="3" style="299" customWidth="1"/>
    <col min="15619" max="15623" width="3.5" style="299"/>
    <col min="15624" max="15641" width="4.5" style="299" customWidth="1"/>
    <col min="15642" max="15872" width="3.5" style="299"/>
    <col min="15873" max="15873" width="2.375" style="299" customWidth="1"/>
    <col min="15874" max="15874" width="3" style="299" customWidth="1"/>
    <col min="15875" max="15879" width="3.5" style="299"/>
    <col min="15880" max="15897" width="4.5" style="299" customWidth="1"/>
    <col min="15898" max="16128" width="3.5" style="299"/>
    <col min="16129" max="16129" width="2.375" style="299" customWidth="1"/>
    <col min="16130" max="16130" width="3" style="299" customWidth="1"/>
    <col min="16131" max="16135" width="3.5" style="299"/>
    <col min="16136" max="16153" width="4.5" style="299" customWidth="1"/>
    <col min="16154" max="16384" width="3.5" style="299"/>
  </cols>
  <sheetData>
    <row r="2" spans="2:25">
      <c r="B2" s="300" t="s">
        <v>189</v>
      </c>
      <c r="C2" s="300"/>
      <c r="D2" s="300"/>
    </row>
    <row r="3" spans="2:25">
      <c r="Q3" s="302"/>
      <c r="R3" s="303" t="s">
        <v>163</v>
      </c>
      <c r="S3" s="347"/>
      <c r="T3" s="347"/>
      <c r="U3" s="303" t="s">
        <v>164</v>
      </c>
      <c r="V3" s="304"/>
      <c r="W3" s="303" t="s">
        <v>165</v>
      </c>
      <c r="X3" s="304"/>
      <c r="Y3" s="303" t="s">
        <v>166</v>
      </c>
    </row>
    <row r="4" spans="2:25">
      <c r="B4" s="348" t="s">
        <v>167</v>
      </c>
      <c r="C4" s="348"/>
      <c r="D4" s="348"/>
      <c r="E4" s="348"/>
      <c r="F4" s="348"/>
      <c r="G4" s="348"/>
      <c r="H4" s="348"/>
      <c r="I4" s="348"/>
      <c r="J4" s="348"/>
      <c r="K4" s="348"/>
      <c r="L4" s="348"/>
      <c r="M4" s="348"/>
      <c r="N4" s="348"/>
      <c r="O4" s="348"/>
      <c r="P4" s="348"/>
      <c r="Q4" s="348"/>
      <c r="R4" s="348"/>
      <c r="S4" s="348"/>
      <c r="T4" s="348"/>
      <c r="U4" s="348"/>
      <c r="V4" s="348"/>
      <c r="W4" s="348"/>
      <c r="X4" s="348"/>
      <c r="Y4" s="348"/>
    </row>
    <row r="6" spans="2:25" ht="30" customHeight="1">
      <c r="B6" s="305">
        <v>1</v>
      </c>
      <c r="C6" s="306" t="s">
        <v>168</v>
      </c>
      <c r="D6" s="307"/>
      <c r="E6" s="307"/>
      <c r="F6" s="307"/>
      <c r="G6" s="308"/>
      <c r="H6" s="349"/>
      <c r="I6" s="350"/>
      <c r="J6" s="350"/>
      <c r="K6" s="350"/>
      <c r="L6" s="350"/>
      <c r="M6" s="350"/>
      <c r="N6" s="350"/>
      <c r="O6" s="350"/>
      <c r="P6" s="350"/>
      <c r="Q6" s="350"/>
      <c r="R6" s="350"/>
      <c r="S6" s="350"/>
      <c r="T6" s="350"/>
      <c r="U6" s="350"/>
      <c r="V6" s="350"/>
      <c r="W6" s="350"/>
      <c r="X6" s="350"/>
      <c r="Y6" s="351"/>
    </row>
    <row r="7" spans="2:25" ht="30" customHeight="1">
      <c r="B7" s="305">
        <v>2</v>
      </c>
      <c r="C7" s="306" t="s">
        <v>169</v>
      </c>
      <c r="D7" s="306"/>
      <c r="E7" s="306"/>
      <c r="F7" s="306"/>
      <c r="G7" s="309"/>
      <c r="H7" s="310" t="s">
        <v>93</v>
      </c>
      <c r="I7" s="306" t="s">
        <v>170</v>
      </c>
      <c r="J7" s="306"/>
      <c r="K7" s="306"/>
      <c r="L7" s="306"/>
      <c r="M7" s="311" t="s">
        <v>93</v>
      </c>
      <c r="N7" s="306" t="s">
        <v>171</v>
      </c>
      <c r="O7" s="306"/>
      <c r="P7" s="306"/>
      <c r="Q7" s="306"/>
      <c r="R7" s="311" t="s">
        <v>93</v>
      </c>
      <c r="S7" s="306" t="s">
        <v>172</v>
      </c>
      <c r="T7" s="306"/>
      <c r="U7" s="306"/>
      <c r="V7" s="306"/>
      <c r="W7" s="306"/>
      <c r="X7" s="306"/>
      <c r="Y7" s="309"/>
    </row>
    <row r="8" spans="2:25">
      <c r="B8" s="312"/>
      <c r="C8" s="313"/>
      <c r="D8" s="313"/>
      <c r="E8" s="313"/>
      <c r="F8" s="313"/>
      <c r="G8" s="314"/>
      <c r="H8" s="315"/>
      <c r="I8" s="313"/>
      <c r="J8" s="313"/>
      <c r="K8" s="313"/>
      <c r="L8" s="313"/>
      <c r="M8" s="313"/>
      <c r="N8" s="313"/>
      <c r="O8" s="313"/>
      <c r="P8" s="313"/>
      <c r="Q8" s="313"/>
      <c r="R8" s="313"/>
      <c r="S8" s="313"/>
      <c r="T8" s="313"/>
      <c r="U8" s="313"/>
      <c r="V8" s="313"/>
      <c r="W8" s="313"/>
      <c r="X8" s="313"/>
      <c r="Y8" s="314"/>
    </row>
    <row r="9" spans="2:25" ht="29.25" customHeight="1">
      <c r="B9" s="316">
        <v>3</v>
      </c>
      <c r="C9" s="352" t="s">
        <v>173</v>
      </c>
      <c r="D9" s="352"/>
      <c r="E9" s="352"/>
      <c r="F9" s="352"/>
      <c r="G9" s="353"/>
      <c r="H9" s="317" t="s">
        <v>174</v>
      </c>
      <c r="I9" s="318"/>
      <c r="Y9" s="319"/>
    </row>
    <row r="10" spans="2:25" ht="12" customHeight="1">
      <c r="B10" s="320"/>
      <c r="G10" s="319"/>
      <c r="H10" s="321"/>
      <c r="I10" s="354" t="s">
        <v>175</v>
      </c>
      <c r="J10" s="354"/>
      <c r="K10" s="354"/>
      <c r="L10" s="354"/>
      <c r="M10" s="354"/>
      <c r="N10" s="354"/>
      <c r="O10" s="354"/>
      <c r="P10" s="354"/>
      <c r="Q10" s="355"/>
      <c r="R10" s="356"/>
      <c r="S10" s="356"/>
      <c r="T10" s="356"/>
      <c r="U10" s="356"/>
      <c r="V10" s="356"/>
      <c r="W10" s="357"/>
      <c r="Y10" s="319"/>
    </row>
    <row r="11" spans="2:25" ht="12" customHeight="1">
      <c r="B11" s="320"/>
      <c r="G11" s="319"/>
      <c r="H11" s="321"/>
      <c r="I11" s="354"/>
      <c r="J11" s="354"/>
      <c r="K11" s="354"/>
      <c r="L11" s="354"/>
      <c r="M11" s="354"/>
      <c r="N11" s="354"/>
      <c r="O11" s="354"/>
      <c r="P11" s="354"/>
      <c r="Q11" s="358"/>
      <c r="R11" s="359"/>
      <c r="S11" s="359"/>
      <c r="T11" s="359"/>
      <c r="U11" s="359"/>
      <c r="V11" s="359"/>
      <c r="W11" s="360"/>
      <c r="Y11" s="319"/>
    </row>
    <row r="12" spans="2:25" ht="12" customHeight="1">
      <c r="B12" s="320"/>
      <c r="G12" s="319"/>
      <c r="H12" s="321"/>
      <c r="I12" s="355" t="s">
        <v>176</v>
      </c>
      <c r="J12" s="356"/>
      <c r="K12" s="356"/>
      <c r="L12" s="356"/>
      <c r="M12" s="356"/>
      <c r="N12" s="356"/>
      <c r="O12" s="356"/>
      <c r="P12" s="357"/>
      <c r="Q12" s="355"/>
      <c r="R12" s="356"/>
      <c r="S12" s="356"/>
      <c r="T12" s="356"/>
      <c r="U12" s="356"/>
      <c r="V12" s="356"/>
      <c r="W12" s="357"/>
      <c r="Y12" s="319"/>
    </row>
    <row r="13" spans="2:25" ht="12" customHeight="1">
      <c r="B13" s="320"/>
      <c r="G13" s="319"/>
      <c r="H13" s="321"/>
      <c r="I13" s="361"/>
      <c r="J13" s="347"/>
      <c r="K13" s="347"/>
      <c r="L13" s="347"/>
      <c r="M13" s="347"/>
      <c r="N13" s="347"/>
      <c r="O13" s="347"/>
      <c r="P13" s="362"/>
      <c r="Q13" s="361"/>
      <c r="R13" s="347"/>
      <c r="S13" s="347"/>
      <c r="T13" s="347"/>
      <c r="U13" s="347"/>
      <c r="V13" s="347"/>
      <c r="W13" s="362"/>
      <c r="Y13" s="319"/>
    </row>
    <row r="14" spans="2:25" ht="12" customHeight="1">
      <c r="B14" s="320"/>
      <c r="G14" s="319"/>
      <c r="H14" s="321"/>
      <c r="I14" s="361"/>
      <c r="J14" s="347"/>
      <c r="K14" s="347"/>
      <c r="L14" s="347"/>
      <c r="M14" s="347"/>
      <c r="N14" s="347"/>
      <c r="O14" s="347"/>
      <c r="P14" s="362"/>
      <c r="Q14" s="361"/>
      <c r="R14" s="347"/>
      <c r="S14" s="347"/>
      <c r="T14" s="347"/>
      <c r="U14" s="347"/>
      <c r="V14" s="347"/>
      <c r="W14" s="362"/>
      <c r="Y14" s="319"/>
    </row>
    <row r="15" spans="2:25" ht="12" customHeight="1">
      <c r="B15" s="320"/>
      <c r="G15" s="319"/>
      <c r="H15" s="321"/>
      <c r="I15" s="358"/>
      <c r="J15" s="359"/>
      <c r="K15" s="359"/>
      <c r="L15" s="359"/>
      <c r="M15" s="359"/>
      <c r="N15" s="359"/>
      <c r="O15" s="359"/>
      <c r="P15" s="360"/>
      <c r="Q15" s="358"/>
      <c r="R15" s="359"/>
      <c r="S15" s="359"/>
      <c r="T15" s="359"/>
      <c r="U15" s="359"/>
      <c r="V15" s="359"/>
      <c r="W15" s="360"/>
      <c r="Y15" s="319"/>
    </row>
    <row r="16" spans="2:25" ht="12" customHeight="1">
      <c r="B16" s="320"/>
      <c r="G16" s="319"/>
      <c r="H16" s="321"/>
      <c r="I16" s="354" t="s">
        <v>177</v>
      </c>
      <c r="J16" s="354"/>
      <c r="K16" s="354"/>
      <c r="L16" s="354"/>
      <c r="M16" s="354"/>
      <c r="N16" s="354"/>
      <c r="O16" s="354"/>
      <c r="P16" s="354"/>
      <c r="Q16" s="363"/>
      <c r="R16" s="364"/>
      <c r="S16" s="364"/>
      <c r="T16" s="364"/>
      <c r="U16" s="364"/>
      <c r="V16" s="364"/>
      <c r="W16" s="365"/>
      <c r="Y16" s="319"/>
    </row>
    <row r="17" spans="2:25" ht="12" customHeight="1">
      <c r="B17" s="320"/>
      <c r="G17" s="319"/>
      <c r="H17" s="321"/>
      <c r="I17" s="354"/>
      <c r="J17" s="354"/>
      <c r="K17" s="354"/>
      <c r="L17" s="354"/>
      <c r="M17" s="354"/>
      <c r="N17" s="354"/>
      <c r="O17" s="354"/>
      <c r="P17" s="354"/>
      <c r="Q17" s="366"/>
      <c r="R17" s="367"/>
      <c r="S17" s="367"/>
      <c r="T17" s="367"/>
      <c r="U17" s="367"/>
      <c r="V17" s="367"/>
      <c r="W17" s="368"/>
      <c r="Y17" s="319"/>
    </row>
    <row r="18" spans="2:25" ht="12" customHeight="1">
      <c r="B18" s="320"/>
      <c r="G18" s="319"/>
      <c r="H18" s="321"/>
      <c r="I18" s="354" t="s">
        <v>178</v>
      </c>
      <c r="J18" s="354"/>
      <c r="K18" s="354"/>
      <c r="L18" s="354"/>
      <c r="M18" s="354"/>
      <c r="N18" s="354"/>
      <c r="O18" s="354"/>
      <c r="P18" s="354"/>
      <c r="Q18" s="363" t="s">
        <v>179</v>
      </c>
      <c r="R18" s="364"/>
      <c r="S18" s="364"/>
      <c r="T18" s="364"/>
      <c r="U18" s="364"/>
      <c r="V18" s="364"/>
      <c r="W18" s="365"/>
      <c r="Y18" s="319"/>
    </row>
    <row r="19" spans="2:25" ht="12" customHeight="1">
      <c r="B19" s="320"/>
      <c r="G19" s="319"/>
      <c r="H19" s="321"/>
      <c r="I19" s="354"/>
      <c r="J19" s="354"/>
      <c r="K19" s="354"/>
      <c r="L19" s="354"/>
      <c r="M19" s="354"/>
      <c r="N19" s="354"/>
      <c r="O19" s="354"/>
      <c r="P19" s="354"/>
      <c r="Q19" s="366"/>
      <c r="R19" s="367"/>
      <c r="S19" s="367"/>
      <c r="T19" s="367"/>
      <c r="U19" s="367"/>
      <c r="V19" s="367"/>
      <c r="W19" s="368"/>
      <c r="Y19" s="319"/>
    </row>
    <row r="20" spans="2:25" ht="12" customHeight="1">
      <c r="B20" s="320"/>
      <c r="G20" s="319"/>
      <c r="H20" s="321"/>
      <c r="I20" s="354" t="s">
        <v>180</v>
      </c>
      <c r="J20" s="354"/>
      <c r="K20" s="354"/>
      <c r="L20" s="354"/>
      <c r="M20" s="354"/>
      <c r="N20" s="354"/>
      <c r="O20" s="354"/>
      <c r="P20" s="354"/>
      <c r="Q20" s="363"/>
      <c r="R20" s="364"/>
      <c r="S20" s="364"/>
      <c r="T20" s="364"/>
      <c r="U20" s="364"/>
      <c r="V20" s="364"/>
      <c r="W20" s="365"/>
      <c r="Y20" s="319"/>
    </row>
    <row r="21" spans="2:25" ht="12" customHeight="1">
      <c r="B21" s="320"/>
      <c r="G21" s="319"/>
      <c r="H21" s="321"/>
      <c r="I21" s="354"/>
      <c r="J21" s="354"/>
      <c r="K21" s="354"/>
      <c r="L21" s="354"/>
      <c r="M21" s="354"/>
      <c r="N21" s="354"/>
      <c r="O21" s="354"/>
      <c r="P21" s="354"/>
      <c r="Q21" s="366"/>
      <c r="R21" s="367"/>
      <c r="S21" s="367"/>
      <c r="T21" s="367"/>
      <c r="U21" s="367"/>
      <c r="V21" s="367"/>
      <c r="W21" s="368"/>
      <c r="Y21" s="319"/>
    </row>
    <row r="22" spans="2:25" ht="15" customHeight="1">
      <c r="B22" s="320"/>
      <c r="G22" s="319"/>
      <c r="H22" s="321"/>
      <c r="I22" s="318"/>
      <c r="J22" s="318"/>
      <c r="K22" s="318"/>
      <c r="L22" s="318"/>
      <c r="M22" s="318"/>
      <c r="N22" s="318"/>
      <c r="O22" s="318"/>
      <c r="P22" s="318"/>
      <c r="Q22" s="318"/>
      <c r="R22" s="318"/>
      <c r="S22" s="318"/>
      <c r="T22" s="318"/>
      <c r="U22" s="318"/>
      <c r="Y22" s="322"/>
    </row>
    <row r="23" spans="2:25" ht="29.25" customHeight="1">
      <c r="B23" s="316"/>
      <c r="C23" s="323"/>
      <c r="D23" s="323"/>
      <c r="E23" s="323"/>
      <c r="F23" s="323"/>
      <c r="G23" s="324"/>
      <c r="H23" s="317" t="s">
        <v>181</v>
      </c>
      <c r="I23" s="318"/>
      <c r="Y23" s="319"/>
    </row>
    <row r="24" spans="2:25" ht="12" customHeight="1">
      <c r="B24" s="320"/>
      <c r="G24" s="319"/>
      <c r="H24" s="321"/>
      <c r="I24" s="354" t="s">
        <v>175</v>
      </c>
      <c r="J24" s="354"/>
      <c r="K24" s="354"/>
      <c r="L24" s="354"/>
      <c r="M24" s="354"/>
      <c r="N24" s="354"/>
      <c r="O24" s="354"/>
      <c r="P24" s="354"/>
      <c r="Q24" s="355"/>
      <c r="R24" s="356"/>
      <c r="S24" s="356"/>
      <c r="T24" s="356"/>
      <c r="U24" s="356"/>
      <c r="V24" s="356"/>
      <c r="W24" s="357"/>
      <c r="Y24" s="319"/>
    </row>
    <row r="25" spans="2:25" ht="12" customHeight="1">
      <c r="B25" s="320"/>
      <c r="G25" s="319"/>
      <c r="H25" s="321"/>
      <c r="I25" s="354"/>
      <c r="J25" s="354"/>
      <c r="K25" s="354"/>
      <c r="L25" s="354"/>
      <c r="M25" s="354"/>
      <c r="N25" s="354"/>
      <c r="O25" s="354"/>
      <c r="P25" s="354"/>
      <c r="Q25" s="358"/>
      <c r="R25" s="359"/>
      <c r="S25" s="359"/>
      <c r="T25" s="359"/>
      <c r="U25" s="359"/>
      <c r="V25" s="359"/>
      <c r="W25" s="360"/>
      <c r="Y25" s="319"/>
    </row>
    <row r="26" spans="2:25" ht="12" customHeight="1">
      <c r="B26" s="320"/>
      <c r="G26" s="319"/>
      <c r="H26" s="321"/>
      <c r="I26" s="355" t="s">
        <v>176</v>
      </c>
      <c r="J26" s="356"/>
      <c r="K26" s="356"/>
      <c r="L26" s="356"/>
      <c r="M26" s="356"/>
      <c r="N26" s="356"/>
      <c r="O26" s="356"/>
      <c r="P26" s="357"/>
      <c r="Q26" s="355"/>
      <c r="R26" s="356"/>
      <c r="S26" s="356"/>
      <c r="T26" s="356"/>
      <c r="U26" s="356"/>
      <c r="V26" s="356"/>
      <c r="W26" s="357"/>
      <c r="Y26" s="319"/>
    </row>
    <row r="27" spans="2:25" ht="12" customHeight="1">
      <c r="B27" s="320"/>
      <c r="G27" s="319"/>
      <c r="H27" s="321"/>
      <c r="I27" s="361"/>
      <c r="J27" s="347"/>
      <c r="K27" s="347"/>
      <c r="L27" s="347"/>
      <c r="M27" s="347"/>
      <c r="N27" s="347"/>
      <c r="O27" s="347"/>
      <c r="P27" s="362"/>
      <c r="Q27" s="361"/>
      <c r="R27" s="347"/>
      <c r="S27" s="347"/>
      <c r="T27" s="347"/>
      <c r="U27" s="347"/>
      <c r="V27" s="347"/>
      <c r="W27" s="362"/>
      <c r="Y27" s="319"/>
    </row>
    <row r="28" spans="2:25" ht="12" customHeight="1">
      <c r="B28" s="320"/>
      <c r="G28" s="319"/>
      <c r="H28" s="321"/>
      <c r="I28" s="361"/>
      <c r="J28" s="347"/>
      <c r="K28" s="347"/>
      <c r="L28" s="347"/>
      <c r="M28" s="347"/>
      <c r="N28" s="347"/>
      <c r="O28" s="347"/>
      <c r="P28" s="362"/>
      <c r="Q28" s="361"/>
      <c r="R28" s="347"/>
      <c r="S28" s="347"/>
      <c r="T28" s="347"/>
      <c r="U28" s="347"/>
      <c r="V28" s="347"/>
      <c r="W28" s="362"/>
      <c r="Y28" s="319"/>
    </row>
    <row r="29" spans="2:25" ht="12" customHeight="1">
      <c r="B29" s="320"/>
      <c r="G29" s="319"/>
      <c r="H29" s="321"/>
      <c r="I29" s="358"/>
      <c r="J29" s="359"/>
      <c r="K29" s="359"/>
      <c r="L29" s="359"/>
      <c r="M29" s="359"/>
      <c r="N29" s="359"/>
      <c r="O29" s="359"/>
      <c r="P29" s="360"/>
      <c r="Q29" s="358"/>
      <c r="R29" s="359"/>
      <c r="S29" s="359"/>
      <c r="T29" s="359"/>
      <c r="U29" s="359"/>
      <c r="V29" s="359"/>
      <c r="W29" s="360"/>
      <c r="Y29" s="319"/>
    </row>
    <row r="30" spans="2:25" ht="12" customHeight="1">
      <c r="B30" s="320"/>
      <c r="G30" s="319"/>
      <c r="H30" s="321"/>
      <c r="I30" s="354" t="s">
        <v>177</v>
      </c>
      <c r="J30" s="354"/>
      <c r="K30" s="354"/>
      <c r="L30" s="354"/>
      <c r="M30" s="354"/>
      <c r="N30" s="354"/>
      <c r="O30" s="354"/>
      <c r="P30" s="354"/>
      <c r="Q30" s="363"/>
      <c r="R30" s="364"/>
      <c r="S30" s="364"/>
      <c r="T30" s="364"/>
      <c r="U30" s="364"/>
      <c r="V30" s="364"/>
      <c r="W30" s="365"/>
      <c r="Y30" s="319"/>
    </row>
    <row r="31" spans="2:25" ht="12" customHeight="1">
      <c r="B31" s="320"/>
      <c r="G31" s="319"/>
      <c r="H31" s="321"/>
      <c r="I31" s="354"/>
      <c r="J31" s="354"/>
      <c r="K31" s="354"/>
      <c r="L31" s="354"/>
      <c r="M31" s="354"/>
      <c r="N31" s="354"/>
      <c r="O31" s="354"/>
      <c r="P31" s="354"/>
      <c r="Q31" s="366"/>
      <c r="R31" s="367"/>
      <c r="S31" s="367"/>
      <c r="T31" s="367"/>
      <c r="U31" s="367"/>
      <c r="V31" s="367"/>
      <c r="W31" s="368"/>
      <c r="Y31" s="319"/>
    </row>
    <row r="32" spans="2:25" ht="12" customHeight="1">
      <c r="B32" s="320"/>
      <c r="G32" s="319"/>
      <c r="H32" s="325"/>
      <c r="I32" s="369" t="s">
        <v>182</v>
      </c>
      <c r="J32" s="354"/>
      <c r="K32" s="354"/>
      <c r="L32" s="354"/>
      <c r="M32" s="354"/>
      <c r="N32" s="354"/>
      <c r="O32" s="354"/>
      <c r="P32" s="354"/>
      <c r="Q32" s="349" t="s">
        <v>179</v>
      </c>
      <c r="R32" s="350"/>
      <c r="S32" s="350"/>
      <c r="T32" s="350"/>
      <c r="U32" s="350"/>
      <c r="V32" s="350"/>
      <c r="W32" s="350"/>
      <c r="X32" s="321"/>
      <c r="Y32" s="319"/>
    </row>
    <row r="33" spans="2:25" ht="12" customHeight="1">
      <c r="B33" s="320"/>
      <c r="G33" s="319"/>
      <c r="H33" s="321"/>
      <c r="I33" s="370"/>
      <c r="J33" s="370"/>
      <c r="K33" s="370"/>
      <c r="L33" s="370"/>
      <c r="M33" s="370"/>
      <c r="N33" s="370"/>
      <c r="O33" s="370"/>
      <c r="P33" s="370"/>
      <c r="Q33" s="366"/>
      <c r="R33" s="367"/>
      <c r="S33" s="367"/>
      <c r="T33" s="367"/>
      <c r="U33" s="367"/>
      <c r="V33" s="367"/>
      <c r="W33" s="368"/>
      <c r="Y33" s="319"/>
    </row>
    <row r="34" spans="2:25" ht="12" customHeight="1">
      <c r="B34" s="320"/>
      <c r="G34" s="319"/>
      <c r="H34" s="321"/>
      <c r="I34" s="354" t="s">
        <v>180</v>
      </c>
      <c r="J34" s="354"/>
      <c r="K34" s="354"/>
      <c r="L34" s="354"/>
      <c r="M34" s="354"/>
      <c r="N34" s="354"/>
      <c r="O34" s="354"/>
      <c r="P34" s="354"/>
      <c r="Q34" s="363"/>
      <c r="R34" s="364"/>
      <c r="S34" s="364"/>
      <c r="T34" s="364"/>
      <c r="U34" s="364"/>
      <c r="V34" s="364"/>
      <c r="W34" s="365"/>
      <c r="Y34" s="319"/>
    </row>
    <row r="35" spans="2:25" ht="12" customHeight="1">
      <c r="B35" s="320"/>
      <c r="G35" s="319"/>
      <c r="H35" s="321"/>
      <c r="I35" s="354"/>
      <c r="J35" s="354"/>
      <c r="K35" s="354"/>
      <c r="L35" s="354"/>
      <c r="M35" s="354"/>
      <c r="N35" s="354"/>
      <c r="O35" s="354"/>
      <c r="P35" s="354"/>
      <c r="Q35" s="366"/>
      <c r="R35" s="367"/>
      <c r="S35" s="367"/>
      <c r="T35" s="367"/>
      <c r="U35" s="367"/>
      <c r="V35" s="367"/>
      <c r="W35" s="368"/>
      <c r="Y35" s="319"/>
    </row>
    <row r="36" spans="2:25" ht="15" customHeight="1">
      <c r="B36" s="320"/>
      <c r="G36" s="319"/>
      <c r="H36" s="321"/>
      <c r="I36" s="318"/>
      <c r="J36" s="318"/>
      <c r="K36" s="318"/>
      <c r="L36" s="318"/>
      <c r="M36" s="318"/>
      <c r="N36" s="318"/>
      <c r="O36" s="318"/>
      <c r="P36" s="318"/>
      <c r="Q36" s="318"/>
      <c r="R36" s="318"/>
      <c r="S36" s="318"/>
      <c r="T36" s="318"/>
      <c r="U36" s="318"/>
      <c r="Y36" s="322"/>
    </row>
    <row r="37" spans="2:25" ht="29.25" customHeight="1">
      <c r="B37" s="316"/>
      <c r="C37" s="323"/>
      <c r="D37" s="323"/>
      <c r="E37" s="323"/>
      <c r="F37" s="323"/>
      <c r="G37" s="324"/>
      <c r="H37" s="317" t="s">
        <v>183</v>
      </c>
      <c r="I37" s="318"/>
      <c r="Y37" s="319"/>
    </row>
    <row r="38" spans="2:25" ht="12" customHeight="1">
      <c r="B38" s="320"/>
      <c r="G38" s="319"/>
      <c r="H38" s="321"/>
      <c r="I38" s="354" t="s">
        <v>175</v>
      </c>
      <c r="J38" s="354"/>
      <c r="K38" s="354"/>
      <c r="L38" s="354"/>
      <c r="M38" s="354"/>
      <c r="N38" s="354"/>
      <c r="O38" s="354"/>
      <c r="P38" s="354"/>
      <c r="Q38" s="355"/>
      <c r="R38" s="356"/>
      <c r="S38" s="356"/>
      <c r="T38" s="356"/>
      <c r="U38" s="356"/>
      <c r="V38" s="356"/>
      <c r="W38" s="357"/>
      <c r="Y38" s="319"/>
    </row>
    <row r="39" spans="2:25" ht="12" customHeight="1">
      <c r="B39" s="320"/>
      <c r="G39" s="319"/>
      <c r="H39" s="321"/>
      <c r="I39" s="354"/>
      <c r="J39" s="354"/>
      <c r="K39" s="354"/>
      <c r="L39" s="354"/>
      <c r="M39" s="354"/>
      <c r="N39" s="354"/>
      <c r="O39" s="354"/>
      <c r="P39" s="354"/>
      <c r="Q39" s="358"/>
      <c r="R39" s="359"/>
      <c r="S39" s="359"/>
      <c r="T39" s="359"/>
      <c r="U39" s="359"/>
      <c r="V39" s="359"/>
      <c r="W39" s="360"/>
      <c r="Y39" s="319"/>
    </row>
    <row r="40" spans="2:25" ht="12" customHeight="1">
      <c r="B40" s="320"/>
      <c r="G40" s="319"/>
      <c r="H40" s="321"/>
      <c r="I40" s="355" t="s">
        <v>176</v>
      </c>
      <c r="J40" s="356"/>
      <c r="K40" s="356"/>
      <c r="L40" s="356"/>
      <c r="M40" s="356"/>
      <c r="N40" s="356"/>
      <c r="O40" s="356"/>
      <c r="P40" s="357"/>
      <c r="Q40" s="355"/>
      <c r="R40" s="356"/>
      <c r="S40" s="356"/>
      <c r="T40" s="356"/>
      <c r="U40" s="356"/>
      <c r="V40" s="356"/>
      <c r="W40" s="357"/>
      <c r="Y40" s="319"/>
    </row>
    <row r="41" spans="2:25" ht="12" customHeight="1">
      <c r="B41" s="320"/>
      <c r="G41" s="319"/>
      <c r="H41" s="321"/>
      <c r="I41" s="361"/>
      <c r="J41" s="347"/>
      <c r="K41" s="347"/>
      <c r="L41" s="347"/>
      <c r="M41" s="347"/>
      <c r="N41" s="347"/>
      <c r="O41" s="347"/>
      <c r="P41" s="362"/>
      <c r="Q41" s="361"/>
      <c r="R41" s="347"/>
      <c r="S41" s="347"/>
      <c r="T41" s="347"/>
      <c r="U41" s="347"/>
      <c r="V41" s="347"/>
      <c r="W41" s="362"/>
      <c r="Y41" s="319"/>
    </row>
    <row r="42" spans="2:25" ht="12" customHeight="1">
      <c r="B42" s="320"/>
      <c r="G42" s="319"/>
      <c r="H42" s="321"/>
      <c r="I42" s="361"/>
      <c r="J42" s="347"/>
      <c r="K42" s="347"/>
      <c r="L42" s="347"/>
      <c r="M42" s="347"/>
      <c r="N42" s="347"/>
      <c r="O42" s="347"/>
      <c r="P42" s="362"/>
      <c r="Q42" s="361"/>
      <c r="R42" s="347"/>
      <c r="S42" s="347"/>
      <c r="T42" s="347"/>
      <c r="U42" s="347"/>
      <c r="V42" s="347"/>
      <c r="W42" s="362"/>
      <c r="Y42" s="319"/>
    </row>
    <row r="43" spans="2:25" ht="12" customHeight="1">
      <c r="B43" s="320"/>
      <c r="G43" s="319"/>
      <c r="H43" s="321"/>
      <c r="I43" s="358"/>
      <c r="J43" s="359"/>
      <c r="K43" s="359"/>
      <c r="L43" s="359"/>
      <c r="M43" s="359"/>
      <c r="N43" s="359"/>
      <c r="O43" s="359"/>
      <c r="P43" s="360"/>
      <c r="Q43" s="358"/>
      <c r="R43" s="359"/>
      <c r="S43" s="359"/>
      <c r="T43" s="359"/>
      <c r="U43" s="359"/>
      <c r="V43" s="359"/>
      <c r="W43" s="360"/>
      <c r="Y43" s="319"/>
    </row>
    <row r="44" spans="2:25" ht="12" customHeight="1">
      <c r="B44" s="320"/>
      <c r="G44" s="319"/>
      <c r="H44" s="321"/>
      <c r="I44" s="354" t="s">
        <v>177</v>
      </c>
      <c r="J44" s="354"/>
      <c r="K44" s="354"/>
      <c r="L44" s="354"/>
      <c r="M44" s="354"/>
      <c r="N44" s="354"/>
      <c r="O44" s="354"/>
      <c r="P44" s="354"/>
      <c r="Q44" s="363"/>
      <c r="R44" s="364"/>
      <c r="S44" s="364"/>
      <c r="T44" s="364"/>
      <c r="U44" s="364"/>
      <c r="V44" s="364"/>
      <c r="W44" s="365"/>
      <c r="Y44" s="319"/>
    </row>
    <row r="45" spans="2:25" ht="12" customHeight="1">
      <c r="B45" s="320"/>
      <c r="G45" s="319"/>
      <c r="H45" s="321"/>
      <c r="I45" s="354"/>
      <c r="J45" s="354"/>
      <c r="K45" s="354"/>
      <c r="L45" s="354"/>
      <c r="M45" s="354"/>
      <c r="N45" s="354"/>
      <c r="O45" s="354"/>
      <c r="P45" s="354"/>
      <c r="Q45" s="366"/>
      <c r="R45" s="367"/>
      <c r="S45" s="367"/>
      <c r="T45" s="367"/>
      <c r="U45" s="367"/>
      <c r="V45" s="367"/>
      <c r="W45" s="368"/>
      <c r="Y45" s="319"/>
    </row>
    <row r="46" spans="2:25" ht="12" customHeight="1">
      <c r="B46" s="320"/>
      <c r="G46" s="319"/>
      <c r="H46" s="321"/>
      <c r="I46" s="354" t="s">
        <v>184</v>
      </c>
      <c r="J46" s="354"/>
      <c r="K46" s="354"/>
      <c r="L46" s="354"/>
      <c r="M46" s="354"/>
      <c r="N46" s="354"/>
      <c r="O46" s="354"/>
      <c r="P46" s="354"/>
      <c r="Q46" s="363" t="s">
        <v>179</v>
      </c>
      <c r="R46" s="364"/>
      <c r="S46" s="364"/>
      <c r="T46" s="364"/>
      <c r="U46" s="364"/>
      <c r="V46" s="364"/>
      <c r="W46" s="365"/>
      <c r="Y46" s="319"/>
    </row>
    <row r="47" spans="2:25" ht="12" customHeight="1">
      <c r="B47" s="320"/>
      <c r="G47" s="319"/>
      <c r="H47" s="321"/>
      <c r="I47" s="354"/>
      <c r="J47" s="354"/>
      <c r="K47" s="354"/>
      <c r="L47" s="354"/>
      <c r="M47" s="354"/>
      <c r="N47" s="354"/>
      <c r="O47" s="354"/>
      <c r="P47" s="354"/>
      <c r="Q47" s="366"/>
      <c r="R47" s="367"/>
      <c r="S47" s="367"/>
      <c r="T47" s="367"/>
      <c r="U47" s="367"/>
      <c r="V47" s="367"/>
      <c r="W47" s="368"/>
      <c r="Y47" s="319"/>
    </row>
    <row r="48" spans="2:25" ht="12" customHeight="1">
      <c r="B48" s="320"/>
      <c r="G48" s="319"/>
      <c r="H48" s="321"/>
      <c r="I48" s="354" t="s">
        <v>180</v>
      </c>
      <c r="J48" s="354"/>
      <c r="K48" s="354"/>
      <c r="L48" s="354"/>
      <c r="M48" s="354"/>
      <c r="N48" s="354"/>
      <c r="O48" s="354"/>
      <c r="P48" s="354"/>
      <c r="Q48" s="363"/>
      <c r="R48" s="364"/>
      <c r="S48" s="364"/>
      <c r="T48" s="364"/>
      <c r="U48" s="364"/>
      <c r="V48" s="364"/>
      <c r="W48" s="365"/>
      <c r="Y48" s="319"/>
    </row>
    <row r="49" spans="2:25" ht="12" customHeight="1">
      <c r="B49" s="320"/>
      <c r="G49" s="319"/>
      <c r="H49" s="321"/>
      <c r="I49" s="354"/>
      <c r="J49" s="354"/>
      <c r="K49" s="354"/>
      <c r="L49" s="354"/>
      <c r="M49" s="354"/>
      <c r="N49" s="354"/>
      <c r="O49" s="354"/>
      <c r="P49" s="354"/>
      <c r="Q49" s="366"/>
      <c r="R49" s="367"/>
      <c r="S49" s="367"/>
      <c r="T49" s="367"/>
      <c r="U49" s="367"/>
      <c r="V49" s="367"/>
      <c r="W49" s="368"/>
      <c r="Y49" s="319"/>
    </row>
    <row r="50" spans="2:25" ht="15" customHeight="1">
      <c r="B50" s="326"/>
      <c r="C50" s="327"/>
      <c r="D50" s="327"/>
      <c r="E50" s="327"/>
      <c r="F50" s="327"/>
      <c r="G50" s="328"/>
      <c r="H50" s="329"/>
      <c r="I50" s="327"/>
      <c r="J50" s="327"/>
      <c r="K50" s="327"/>
      <c r="L50" s="327"/>
      <c r="M50" s="327"/>
      <c r="N50" s="327"/>
      <c r="O50" s="327"/>
      <c r="P50" s="327"/>
      <c r="Q50" s="327"/>
      <c r="R50" s="327"/>
      <c r="S50" s="327"/>
      <c r="T50" s="327"/>
      <c r="U50" s="327"/>
      <c r="V50" s="327"/>
      <c r="W50" s="372"/>
      <c r="X50" s="372"/>
      <c r="Y50" s="373"/>
    </row>
    <row r="51" spans="2:25" ht="15" customHeight="1">
      <c r="Y51" s="330"/>
    </row>
    <row r="52" spans="2:25" ht="38.450000000000003" customHeight="1">
      <c r="B52" s="371" t="s">
        <v>185</v>
      </c>
      <c r="C52" s="371"/>
      <c r="D52" s="371"/>
      <c r="E52" s="371"/>
      <c r="F52" s="371"/>
      <c r="G52" s="371"/>
      <c r="H52" s="371"/>
      <c r="I52" s="371"/>
      <c r="J52" s="371"/>
      <c r="K52" s="371"/>
      <c r="L52" s="371"/>
      <c r="M52" s="371"/>
      <c r="N52" s="371"/>
      <c r="O52" s="371"/>
      <c r="P52" s="371"/>
      <c r="Q52" s="371"/>
      <c r="R52" s="371"/>
      <c r="S52" s="371"/>
      <c r="T52" s="371"/>
      <c r="U52" s="371"/>
      <c r="V52" s="371"/>
      <c r="W52" s="371"/>
      <c r="X52" s="371"/>
      <c r="Y52" s="371"/>
    </row>
    <row r="53" spans="2:25" ht="24" customHeight="1">
      <c r="B53" s="371" t="s">
        <v>186</v>
      </c>
      <c r="C53" s="371"/>
      <c r="D53" s="371"/>
      <c r="E53" s="371"/>
      <c r="F53" s="371"/>
      <c r="G53" s="371"/>
      <c r="H53" s="371"/>
      <c r="I53" s="371"/>
      <c r="J53" s="371"/>
      <c r="K53" s="371"/>
      <c r="L53" s="371"/>
      <c r="M53" s="371"/>
      <c r="N53" s="371"/>
      <c r="O53" s="371"/>
      <c r="P53" s="371"/>
      <c r="Q53" s="371"/>
      <c r="R53" s="371"/>
      <c r="S53" s="371"/>
      <c r="T53" s="371"/>
      <c r="U53" s="371"/>
      <c r="V53" s="371"/>
      <c r="W53" s="371"/>
      <c r="X53" s="371"/>
      <c r="Y53" s="371"/>
    </row>
    <row r="54" spans="2:25" ht="24" customHeight="1">
      <c r="B54" s="371" t="s">
        <v>187</v>
      </c>
      <c r="C54" s="371"/>
      <c r="D54" s="371"/>
      <c r="E54" s="371"/>
      <c r="F54" s="371"/>
      <c r="G54" s="371"/>
      <c r="H54" s="371"/>
      <c r="I54" s="371"/>
      <c r="J54" s="371"/>
      <c r="K54" s="371"/>
      <c r="L54" s="371"/>
      <c r="M54" s="371"/>
      <c r="N54" s="371"/>
      <c r="O54" s="371"/>
      <c r="P54" s="371"/>
      <c r="Q54" s="371"/>
      <c r="R54" s="371"/>
      <c r="S54" s="371"/>
      <c r="T54" s="371"/>
      <c r="U54" s="371"/>
      <c r="V54" s="371"/>
      <c r="W54" s="371"/>
      <c r="X54" s="371"/>
      <c r="Y54" s="371"/>
    </row>
    <row r="55" spans="2:25">
      <c r="B55" s="331" t="s">
        <v>188</v>
      </c>
      <c r="D55" s="323"/>
      <c r="E55" s="323"/>
      <c r="F55" s="323"/>
      <c r="G55" s="323"/>
      <c r="H55" s="323"/>
      <c r="I55" s="323"/>
      <c r="J55" s="323"/>
      <c r="K55" s="323"/>
      <c r="L55" s="323"/>
      <c r="M55" s="323"/>
      <c r="N55" s="323"/>
      <c r="O55" s="323"/>
      <c r="P55" s="323"/>
      <c r="Q55" s="323"/>
      <c r="R55" s="323"/>
      <c r="S55" s="323"/>
      <c r="T55" s="323"/>
      <c r="U55" s="323"/>
      <c r="V55" s="323"/>
      <c r="W55" s="323"/>
      <c r="X55" s="323"/>
      <c r="Y55" s="323"/>
    </row>
    <row r="56" spans="2:25">
      <c r="B56" s="331"/>
      <c r="D56" s="332"/>
      <c r="E56" s="332"/>
      <c r="F56" s="332"/>
      <c r="G56" s="332"/>
      <c r="H56" s="332"/>
      <c r="I56" s="332"/>
      <c r="J56" s="332"/>
      <c r="K56" s="332"/>
      <c r="L56" s="332"/>
      <c r="M56" s="332"/>
      <c r="N56" s="332"/>
      <c r="O56" s="332"/>
      <c r="P56" s="332"/>
      <c r="Q56" s="332"/>
      <c r="R56" s="332"/>
      <c r="S56" s="332"/>
      <c r="T56" s="332"/>
      <c r="U56" s="332"/>
      <c r="V56" s="332"/>
      <c r="W56" s="332"/>
      <c r="X56" s="332"/>
      <c r="Y56" s="332"/>
    </row>
  </sheetData>
  <mergeCells count="38">
    <mergeCell ref="B53:Y53"/>
    <mergeCell ref="B54:Y54"/>
    <mergeCell ref="I46:P47"/>
    <mergeCell ref="Q46:W47"/>
    <mergeCell ref="I48:P49"/>
    <mergeCell ref="Q48:W49"/>
    <mergeCell ref="W50:Y50"/>
    <mergeCell ref="B52:Y52"/>
    <mergeCell ref="I38:P39"/>
    <mergeCell ref="Q38:W39"/>
    <mergeCell ref="I40:P43"/>
    <mergeCell ref="Q40:W43"/>
    <mergeCell ref="I44:P45"/>
    <mergeCell ref="Q44:W45"/>
    <mergeCell ref="I30:P31"/>
    <mergeCell ref="Q30:W31"/>
    <mergeCell ref="I32:P33"/>
    <mergeCell ref="Q32:W33"/>
    <mergeCell ref="I34:P35"/>
    <mergeCell ref="Q34:W35"/>
    <mergeCell ref="I20:P21"/>
    <mergeCell ref="Q20:W21"/>
    <mergeCell ref="I24:P25"/>
    <mergeCell ref="Q24:W25"/>
    <mergeCell ref="I26:P29"/>
    <mergeCell ref="Q26:W29"/>
    <mergeCell ref="I12:P15"/>
    <mergeCell ref="Q12:W15"/>
    <mergeCell ref="I16:P17"/>
    <mergeCell ref="Q16:W17"/>
    <mergeCell ref="I18:P19"/>
    <mergeCell ref="Q18:W19"/>
    <mergeCell ref="S3:T3"/>
    <mergeCell ref="B4:Y4"/>
    <mergeCell ref="H6:Y6"/>
    <mergeCell ref="C9:G9"/>
    <mergeCell ref="I10:P11"/>
    <mergeCell ref="Q10:W11"/>
  </mergeCells>
  <phoneticPr fontId="20"/>
  <dataValidations count="1">
    <dataValidation type="list" allowBlank="1" showInputMessage="1" showErrorMessage="1" sqref="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37 JN65537 TJ65537 ADF65537 ANB65537 AWX65537 BGT65537 BQP65537 CAL65537 CKH65537 CUD65537 DDZ65537 DNV65537 DXR65537 EHN65537 ERJ65537 FBF65537 FLB65537 FUX65537 GET65537 GOP65537 GYL65537 HIH65537 HSD65537 IBZ65537 ILV65537 IVR65537 JFN65537 JPJ65537 JZF65537 KJB65537 KSX65537 LCT65537 LMP65537 LWL65537 MGH65537 MQD65537 MZZ65537 NJV65537 NTR65537 ODN65537 ONJ65537 OXF65537 PHB65537 PQX65537 QAT65537 QKP65537 QUL65537 REH65537 ROD65537 RXZ65537 SHV65537 SRR65537 TBN65537 TLJ65537 TVF65537 UFB65537 UOX65537 UYT65537 VIP65537 VSL65537 WCH65537 WMD65537 WVZ65537 R131073 JN131073 TJ131073 ADF131073 ANB131073 AWX131073 BGT131073 BQP131073 CAL131073 CKH131073 CUD131073 DDZ131073 DNV131073 DXR131073 EHN131073 ERJ131073 FBF131073 FLB131073 FUX131073 GET131073 GOP131073 GYL131073 HIH131073 HSD131073 IBZ131073 ILV131073 IVR131073 JFN131073 JPJ131073 JZF131073 KJB131073 KSX131073 LCT131073 LMP131073 LWL131073 MGH131073 MQD131073 MZZ131073 NJV131073 NTR131073 ODN131073 ONJ131073 OXF131073 PHB131073 PQX131073 QAT131073 QKP131073 QUL131073 REH131073 ROD131073 RXZ131073 SHV131073 SRR131073 TBN131073 TLJ131073 TVF131073 UFB131073 UOX131073 UYT131073 VIP131073 VSL131073 WCH131073 WMD131073 WVZ131073 R196609 JN196609 TJ196609 ADF196609 ANB196609 AWX196609 BGT196609 BQP196609 CAL196609 CKH196609 CUD196609 DDZ196609 DNV196609 DXR196609 EHN196609 ERJ196609 FBF196609 FLB196609 FUX196609 GET196609 GOP196609 GYL196609 HIH196609 HSD196609 IBZ196609 ILV196609 IVR196609 JFN196609 JPJ196609 JZF196609 KJB196609 KSX196609 LCT196609 LMP196609 LWL196609 MGH196609 MQD196609 MZZ196609 NJV196609 NTR196609 ODN196609 ONJ196609 OXF196609 PHB196609 PQX196609 QAT196609 QKP196609 QUL196609 REH196609 ROD196609 RXZ196609 SHV196609 SRR196609 TBN196609 TLJ196609 TVF196609 UFB196609 UOX196609 UYT196609 VIP196609 VSL196609 WCH196609 WMD196609 WVZ196609 R262145 JN262145 TJ262145 ADF262145 ANB262145 AWX262145 BGT262145 BQP262145 CAL262145 CKH262145 CUD262145 DDZ262145 DNV262145 DXR262145 EHN262145 ERJ262145 FBF262145 FLB262145 FUX262145 GET262145 GOP262145 GYL262145 HIH262145 HSD262145 IBZ262145 ILV262145 IVR262145 JFN262145 JPJ262145 JZF262145 KJB262145 KSX262145 LCT262145 LMP262145 LWL262145 MGH262145 MQD262145 MZZ262145 NJV262145 NTR262145 ODN262145 ONJ262145 OXF262145 PHB262145 PQX262145 QAT262145 QKP262145 QUL262145 REH262145 ROD262145 RXZ262145 SHV262145 SRR262145 TBN262145 TLJ262145 TVF262145 UFB262145 UOX262145 UYT262145 VIP262145 VSL262145 WCH262145 WMD262145 WVZ262145 R327681 JN327681 TJ327681 ADF327681 ANB327681 AWX327681 BGT327681 BQP327681 CAL327681 CKH327681 CUD327681 DDZ327681 DNV327681 DXR327681 EHN327681 ERJ327681 FBF327681 FLB327681 FUX327681 GET327681 GOP327681 GYL327681 HIH327681 HSD327681 IBZ327681 ILV327681 IVR327681 JFN327681 JPJ327681 JZF327681 KJB327681 KSX327681 LCT327681 LMP327681 LWL327681 MGH327681 MQD327681 MZZ327681 NJV327681 NTR327681 ODN327681 ONJ327681 OXF327681 PHB327681 PQX327681 QAT327681 QKP327681 QUL327681 REH327681 ROD327681 RXZ327681 SHV327681 SRR327681 TBN327681 TLJ327681 TVF327681 UFB327681 UOX327681 UYT327681 VIP327681 VSL327681 WCH327681 WMD327681 WVZ327681 R393217 JN393217 TJ393217 ADF393217 ANB393217 AWX393217 BGT393217 BQP393217 CAL393217 CKH393217 CUD393217 DDZ393217 DNV393217 DXR393217 EHN393217 ERJ393217 FBF393217 FLB393217 FUX393217 GET393217 GOP393217 GYL393217 HIH393217 HSD393217 IBZ393217 ILV393217 IVR393217 JFN393217 JPJ393217 JZF393217 KJB393217 KSX393217 LCT393217 LMP393217 LWL393217 MGH393217 MQD393217 MZZ393217 NJV393217 NTR393217 ODN393217 ONJ393217 OXF393217 PHB393217 PQX393217 QAT393217 QKP393217 QUL393217 REH393217 ROD393217 RXZ393217 SHV393217 SRR393217 TBN393217 TLJ393217 TVF393217 UFB393217 UOX393217 UYT393217 VIP393217 VSL393217 WCH393217 WMD393217 WVZ393217 R458753 JN458753 TJ458753 ADF458753 ANB458753 AWX458753 BGT458753 BQP458753 CAL458753 CKH458753 CUD458753 DDZ458753 DNV458753 DXR458753 EHN458753 ERJ458753 FBF458753 FLB458753 FUX458753 GET458753 GOP458753 GYL458753 HIH458753 HSD458753 IBZ458753 ILV458753 IVR458753 JFN458753 JPJ458753 JZF458753 KJB458753 KSX458753 LCT458753 LMP458753 LWL458753 MGH458753 MQD458753 MZZ458753 NJV458753 NTR458753 ODN458753 ONJ458753 OXF458753 PHB458753 PQX458753 QAT458753 QKP458753 QUL458753 REH458753 ROD458753 RXZ458753 SHV458753 SRR458753 TBN458753 TLJ458753 TVF458753 UFB458753 UOX458753 UYT458753 VIP458753 VSL458753 WCH458753 WMD458753 WVZ458753 R524289 JN524289 TJ524289 ADF524289 ANB524289 AWX524289 BGT524289 BQP524289 CAL524289 CKH524289 CUD524289 DDZ524289 DNV524289 DXR524289 EHN524289 ERJ524289 FBF524289 FLB524289 FUX524289 GET524289 GOP524289 GYL524289 HIH524289 HSD524289 IBZ524289 ILV524289 IVR524289 JFN524289 JPJ524289 JZF524289 KJB524289 KSX524289 LCT524289 LMP524289 LWL524289 MGH524289 MQD524289 MZZ524289 NJV524289 NTR524289 ODN524289 ONJ524289 OXF524289 PHB524289 PQX524289 QAT524289 QKP524289 QUL524289 REH524289 ROD524289 RXZ524289 SHV524289 SRR524289 TBN524289 TLJ524289 TVF524289 UFB524289 UOX524289 UYT524289 VIP524289 VSL524289 WCH524289 WMD524289 WVZ524289 R589825 JN589825 TJ589825 ADF589825 ANB589825 AWX589825 BGT589825 BQP589825 CAL589825 CKH589825 CUD589825 DDZ589825 DNV589825 DXR589825 EHN589825 ERJ589825 FBF589825 FLB589825 FUX589825 GET589825 GOP589825 GYL589825 HIH589825 HSD589825 IBZ589825 ILV589825 IVR589825 JFN589825 JPJ589825 JZF589825 KJB589825 KSX589825 LCT589825 LMP589825 LWL589825 MGH589825 MQD589825 MZZ589825 NJV589825 NTR589825 ODN589825 ONJ589825 OXF589825 PHB589825 PQX589825 QAT589825 QKP589825 QUL589825 REH589825 ROD589825 RXZ589825 SHV589825 SRR589825 TBN589825 TLJ589825 TVF589825 UFB589825 UOX589825 UYT589825 VIP589825 VSL589825 WCH589825 WMD589825 WVZ589825 R655361 JN655361 TJ655361 ADF655361 ANB655361 AWX655361 BGT655361 BQP655361 CAL655361 CKH655361 CUD655361 DDZ655361 DNV655361 DXR655361 EHN655361 ERJ655361 FBF655361 FLB655361 FUX655361 GET655361 GOP655361 GYL655361 HIH655361 HSD655361 IBZ655361 ILV655361 IVR655361 JFN655361 JPJ655361 JZF655361 KJB655361 KSX655361 LCT655361 LMP655361 LWL655361 MGH655361 MQD655361 MZZ655361 NJV655361 NTR655361 ODN655361 ONJ655361 OXF655361 PHB655361 PQX655361 QAT655361 QKP655361 QUL655361 REH655361 ROD655361 RXZ655361 SHV655361 SRR655361 TBN655361 TLJ655361 TVF655361 UFB655361 UOX655361 UYT655361 VIP655361 VSL655361 WCH655361 WMD655361 WVZ655361 R720897 JN720897 TJ720897 ADF720897 ANB720897 AWX720897 BGT720897 BQP720897 CAL720897 CKH720897 CUD720897 DDZ720897 DNV720897 DXR720897 EHN720897 ERJ720897 FBF720897 FLB720897 FUX720897 GET720897 GOP720897 GYL720897 HIH720897 HSD720897 IBZ720897 ILV720897 IVR720897 JFN720897 JPJ720897 JZF720897 KJB720897 KSX720897 LCT720897 LMP720897 LWL720897 MGH720897 MQD720897 MZZ720897 NJV720897 NTR720897 ODN720897 ONJ720897 OXF720897 PHB720897 PQX720897 QAT720897 QKP720897 QUL720897 REH720897 ROD720897 RXZ720897 SHV720897 SRR720897 TBN720897 TLJ720897 TVF720897 UFB720897 UOX720897 UYT720897 VIP720897 VSL720897 WCH720897 WMD720897 WVZ720897 R786433 JN786433 TJ786433 ADF786433 ANB786433 AWX786433 BGT786433 BQP786433 CAL786433 CKH786433 CUD786433 DDZ786433 DNV786433 DXR786433 EHN786433 ERJ786433 FBF786433 FLB786433 FUX786433 GET786433 GOP786433 GYL786433 HIH786433 HSD786433 IBZ786433 ILV786433 IVR786433 JFN786433 JPJ786433 JZF786433 KJB786433 KSX786433 LCT786433 LMP786433 LWL786433 MGH786433 MQD786433 MZZ786433 NJV786433 NTR786433 ODN786433 ONJ786433 OXF786433 PHB786433 PQX786433 QAT786433 QKP786433 QUL786433 REH786433 ROD786433 RXZ786433 SHV786433 SRR786433 TBN786433 TLJ786433 TVF786433 UFB786433 UOX786433 UYT786433 VIP786433 VSL786433 WCH786433 WMD786433 WVZ786433 R851969 JN851969 TJ851969 ADF851969 ANB851969 AWX851969 BGT851969 BQP851969 CAL851969 CKH851969 CUD851969 DDZ851969 DNV851969 DXR851969 EHN851969 ERJ851969 FBF851969 FLB851969 FUX851969 GET851969 GOP851969 GYL851969 HIH851969 HSD851969 IBZ851969 ILV851969 IVR851969 JFN851969 JPJ851969 JZF851969 KJB851969 KSX851969 LCT851969 LMP851969 LWL851969 MGH851969 MQD851969 MZZ851969 NJV851969 NTR851969 ODN851969 ONJ851969 OXF851969 PHB851969 PQX851969 QAT851969 QKP851969 QUL851969 REH851969 ROD851969 RXZ851969 SHV851969 SRR851969 TBN851969 TLJ851969 TVF851969 UFB851969 UOX851969 UYT851969 VIP851969 VSL851969 WCH851969 WMD851969 WVZ851969 R917505 JN917505 TJ917505 ADF917505 ANB917505 AWX917505 BGT917505 BQP917505 CAL917505 CKH917505 CUD917505 DDZ917505 DNV917505 DXR917505 EHN917505 ERJ917505 FBF917505 FLB917505 FUX917505 GET917505 GOP917505 GYL917505 HIH917505 HSD917505 IBZ917505 ILV917505 IVR917505 JFN917505 JPJ917505 JZF917505 KJB917505 KSX917505 LCT917505 LMP917505 LWL917505 MGH917505 MQD917505 MZZ917505 NJV917505 NTR917505 ODN917505 ONJ917505 OXF917505 PHB917505 PQX917505 QAT917505 QKP917505 QUL917505 REH917505 ROD917505 RXZ917505 SHV917505 SRR917505 TBN917505 TLJ917505 TVF917505 UFB917505 UOX917505 UYT917505 VIP917505 VSL917505 WCH917505 WMD917505 WVZ917505 R983041 JN983041 TJ983041 ADF983041 ANB983041 AWX983041 BGT983041 BQP983041 CAL983041 CKH983041 CUD983041 DDZ983041 DNV983041 DXR983041 EHN983041 ERJ983041 FBF983041 FLB983041 FUX983041 GET983041 GOP983041 GYL983041 HIH983041 HSD983041 IBZ983041 ILV983041 IVR983041 JFN983041 JPJ983041 JZF983041 KJB983041 KSX983041 LCT983041 LMP983041 LWL983041 MGH983041 MQD983041 MZZ983041 NJV983041 NTR983041 ODN983041 ONJ983041 OXF983041 PHB983041 PQX983041 QAT983041 QKP983041 QUL983041 REH983041 ROD983041 RXZ983041 SHV983041 SRR983041 TBN983041 TLJ983041 TVF983041 UFB983041 UOX983041 UYT983041 VIP983041 VSL983041 WCH983041 WMD983041 WVZ983041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37 JI65537 TE65537 ADA65537 AMW65537 AWS65537 BGO65537 BQK65537 CAG65537 CKC65537 CTY65537 DDU65537 DNQ65537 DXM65537 EHI65537 ERE65537 FBA65537 FKW65537 FUS65537 GEO65537 GOK65537 GYG65537 HIC65537 HRY65537 IBU65537 ILQ65537 IVM65537 JFI65537 JPE65537 JZA65537 KIW65537 KSS65537 LCO65537 LMK65537 LWG65537 MGC65537 MPY65537 MZU65537 NJQ65537 NTM65537 ODI65537 ONE65537 OXA65537 PGW65537 PQS65537 QAO65537 QKK65537 QUG65537 REC65537 RNY65537 RXU65537 SHQ65537 SRM65537 TBI65537 TLE65537 TVA65537 UEW65537 UOS65537 UYO65537 VIK65537 VSG65537 WCC65537 WLY65537 WVU65537 M131073 JI131073 TE131073 ADA131073 AMW131073 AWS131073 BGO131073 BQK131073 CAG131073 CKC131073 CTY131073 DDU131073 DNQ131073 DXM131073 EHI131073 ERE131073 FBA131073 FKW131073 FUS131073 GEO131073 GOK131073 GYG131073 HIC131073 HRY131073 IBU131073 ILQ131073 IVM131073 JFI131073 JPE131073 JZA131073 KIW131073 KSS131073 LCO131073 LMK131073 LWG131073 MGC131073 MPY131073 MZU131073 NJQ131073 NTM131073 ODI131073 ONE131073 OXA131073 PGW131073 PQS131073 QAO131073 QKK131073 QUG131073 REC131073 RNY131073 RXU131073 SHQ131073 SRM131073 TBI131073 TLE131073 TVA131073 UEW131073 UOS131073 UYO131073 VIK131073 VSG131073 WCC131073 WLY131073 WVU131073 M196609 JI196609 TE196609 ADA196609 AMW196609 AWS196609 BGO196609 BQK196609 CAG196609 CKC196609 CTY196609 DDU196609 DNQ196609 DXM196609 EHI196609 ERE196609 FBA196609 FKW196609 FUS196609 GEO196609 GOK196609 GYG196609 HIC196609 HRY196609 IBU196609 ILQ196609 IVM196609 JFI196609 JPE196609 JZA196609 KIW196609 KSS196609 LCO196609 LMK196609 LWG196609 MGC196609 MPY196609 MZU196609 NJQ196609 NTM196609 ODI196609 ONE196609 OXA196609 PGW196609 PQS196609 QAO196609 QKK196609 QUG196609 REC196609 RNY196609 RXU196609 SHQ196609 SRM196609 TBI196609 TLE196609 TVA196609 UEW196609 UOS196609 UYO196609 VIK196609 VSG196609 WCC196609 WLY196609 WVU196609 M262145 JI262145 TE262145 ADA262145 AMW262145 AWS262145 BGO262145 BQK262145 CAG262145 CKC262145 CTY262145 DDU262145 DNQ262145 DXM262145 EHI262145 ERE262145 FBA262145 FKW262145 FUS262145 GEO262145 GOK262145 GYG262145 HIC262145 HRY262145 IBU262145 ILQ262145 IVM262145 JFI262145 JPE262145 JZA262145 KIW262145 KSS262145 LCO262145 LMK262145 LWG262145 MGC262145 MPY262145 MZU262145 NJQ262145 NTM262145 ODI262145 ONE262145 OXA262145 PGW262145 PQS262145 QAO262145 QKK262145 QUG262145 REC262145 RNY262145 RXU262145 SHQ262145 SRM262145 TBI262145 TLE262145 TVA262145 UEW262145 UOS262145 UYO262145 VIK262145 VSG262145 WCC262145 WLY262145 WVU262145 M327681 JI327681 TE327681 ADA327681 AMW327681 AWS327681 BGO327681 BQK327681 CAG327681 CKC327681 CTY327681 DDU327681 DNQ327681 DXM327681 EHI327681 ERE327681 FBA327681 FKW327681 FUS327681 GEO327681 GOK327681 GYG327681 HIC327681 HRY327681 IBU327681 ILQ327681 IVM327681 JFI327681 JPE327681 JZA327681 KIW327681 KSS327681 LCO327681 LMK327681 LWG327681 MGC327681 MPY327681 MZU327681 NJQ327681 NTM327681 ODI327681 ONE327681 OXA327681 PGW327681 PQS327681 QAO327681 QKK327681 QUG327681 REC327681 RNY327681 RXU327681 SHQ327681 SRM327681 TBI327681 TLE327681 TVA327681 UEW327681 UOS327681 UYO327681 VIK327681 VSG327681 WCC327681 WLY327681 WVU327681 M393217 JI393217 TE393217 ADA393217 AMW393217 AWS393217 BGO393217 BQK393217 CAG393217 CKC393217 CTY393217 DDU393217 DNQ393217 DXM393217 EHI393217 ERE393217 FBA393217 FKW393217 FUS393217 GEO393217 GOK393217 GYG393217 HIC393217 HRY393217 IBU393217 ILQ393217 IVM393217 JFI393217 JPE393217 JZA393217 KIW393217 KSS393217 LCO393217 LMK393217 LWG393217 MGC393217 MPY393217 MZU393217 NJQ393217 NTM393217 ODI393217 ONE393217 OXA393217 PGW393217 PQS393217 QAO393217 QKK393217 QUG393217 REC393217 RNY393217 RXU393217 SHQ393217 SRM393217 TBI393217 TLE393217 TVA393217 UEW393217 UOS393217 UYO393217 VIK393217 VSG393217 WCC393217 WLY393217 WVU393217 M458753 JI458753 TE458753 ADA458753 AMW458753 AWS458753 BGO458753 BQK458753 CAG458753 CKC458753 CTY458753 DDU458753 DNQ458753 DXM458753 EHI458753 ERE458753 FBA458753 FKW458753 FUS458753 GEO458753 GOK458753 GYG458753 HIC458753 HRY458753 IBU458753 ILQ458753 IVM458753 JFI458753 JPE458753 JZA458753 KIW458753 KSS458753 LCO458753 LMK458753 LWG458753 MGC458753 MPY458753 MZU458753 NJQ458753 NTM458753 ODI458753 ONE458753 OXA458753 PGW458753 PQS458753 QAO458753 QKK458753 QUG458753 REC458753 RNY458753 RXU458753 SHQ458753 SRM458753 TBI458753 TLE458753 TVA458753 UEW458753 UOS458753 UYO458753 VIK458753 VSG458753 WCC458753 WLY458753 WVU458753 M524289 JI524289 TE524289 ADA524289 AMW524289 AWS524289 BGO524289 BQK524289 CAG524289 CKC524289 CTY524289 DDU524289 DNQ524289 DXM524289 EHI524289 ERE524289 FBA524289 FKW524289 FUS524289 GEO524289 GOK524289 GYG524289 HIC524289 HRY524289 IBU524289 ILQ524289 IVM524289 JFI524289 JPE524289 JZA524289 KIW524289 KSS524289 LCO524289 LMK524289 LWG524289 MGC524289 MPY524289 MZU524289 NJQ524289 NTM524289 ODI524289 ONE524289 OXA524289 PGW524289 PQS524289 QAO524289 QKK524289 QUG524289 REC524289 RNY524289 RXU524289 SHQ524289 SRM524289 TBI524289 TLE524289 TVA524289 UEW524289 UOS524289 UYO524289 VIK524289 VSG524289 WCC524289 WLY524289 WVU524289 M589825 JI589825 TE589825 ADA589825 AMW589825 AWS589825 BGO589825 BQK589825 CAG589825 CKC589825 CTY589825 DDU589825 DNQ589825 DXM589825 EHI589825 ERE589825 FBA589825 FKW589825 FUS589825 GEO589825 GOK589825 GYG589825 HIC589825 HRY589825 IBU589825 ILQ589825 IVM589825 JFI589825 JPE589825 JZA589825 KIW589825 KSS589825 LCO589825 LMK589825 LWG589825 MGC589825 MPY589825 MZU589825 NJQ589825 NTM589825 ODI589825 ONE589825 OXA589825 PGW589825 PQS589825 QAO589825 QKK589825 QUG589825 REC589825 RNY589825 RXU589825 SHQ589825 SRM589825 TBI589825 TLE589825 TVA589825 UEW589825 UOS589825 UYO589825 VIK589825 VSG589825 WCC589825 WLY589825 WVU589825 M655361 JI655361 TE655361 ADA655361 AMW655361 AWS655361 BGO655361 BQK655361 CAG655361 CKC655361 CTY655361 DDU655361 DNQ655361 DXM655361 EHI655361 ERE655361 FBA655361 FKW655361 FUS655361 GEO655361 GOK655361 GYG655361 HIC655361 HRY655361 IBU655361 ILQ655361 IVM655361 JFI655361 JPE655361 JZA655361 KIW655361 KSS655361 LCO655361 LMK655361 LWG655361 MGC655361 MPY655361 MZU655361 NJQ655361 NTM655361 ODI655361 ONE655361 OXA655361 PGW655361 PQS655361 QAO655361 QKK655361 QUG655361 REC655361 RNY655361 RXU655361 SHQ655361 SRM655361 TBI655361 TLE655361 TVA655361 UEW655361 UOS655361 UYO655361 VIK655361 VSG655361 WCC655361 WLY655361 WVU655361 M720897 JI720897 TE720897 ADA720897 AMW720897 AWS720897 BGO720897 BQK720897 CAG720897 CKC720897 CTY720897 DDU720897 DNQ720897 DXM720897 EHI720897 ERE720897 FBA720897 FKW720897 FUS720897 GEO720897 GOK720897 GYG720897 HIC720897 HRY720897 IBU720897 ILQ720897 IVM720897 JFI720897 JPE720897 JZA720897 KIW720897 KSS720897 LCO720897 LMK720897 LWG720897 MGC720897 MPY720897 MZU720897 NJQ720897 NTM720897 ODI720897 ONE720897 OXA720897 PGW720897 PQS720897 QAO720897 QKK720897 QUG720897 REC720897 RNY720897 RXU720897 SHQ720897 SRM720897 TBI720897 TLE720897 TVA720897 UEW720897 UOS720897 UYO720897 VIK720897 VSG720897 WCC720897 WLY720897 WVU720897 M786433 JI786433 TE786433 ADA786433 AMW786433 AWS786433 BGO786433 BQK786433 CAG786433 CKC786433 CTY786433 DDU786433 DNQ786433 DXM786433 EHI786433 ERE786433 FBA786433 FKW786433 FUS786433 GEO786433 GOK786433 GYG786433 HIC786433 HRY786433 IBU786433 ILQ786433 IVM786433 JFI786433 JPE786433 JZA786433 KIW786433 KSS786433 LCO786433 LMK786433 LWG786433 MGC786433 MPY786433 MZU786433 NJQ786433 NTM786433 ODI786433 ONE786433 OXA786433 PGW786433 PQS786433 QAO786433 QKK786433 QUG786433 REC786433 RNY786433 RXU786433 SHQ786433 SRM786433 TBI786433 TLE786433 TVA786433 UEW786433 UOS786433 UYO786433 VIK786433 VSG786433 WCC786433 WLY786433 WVU786433 M851969 JI851969 TE851969 ADA851969 AMW851969 AWS851969 BGO851969 BQK851969 CAG851969 CKC851969 CTY851969 DDU851969 DNQ851969 DXM851969 EHI851969 ERE851969 FBA851969 FKW851969 FUS851969 GEO851969 GOK851969 GYG851969 HIC851969 HRY851969 IBU851969 ILQ851969 IVM851969 JFI851969 JPE851969 JZA851969 KIW851969 KSS851969 LCO851969 LMK851969 LWG851969 MGC851969 MPY851969 MZU851969 NJQ851969 NTM851969 ODI851969 ONE851969 OXA851969 PGW851969 PQS851969 QAO851969 QKK851969 QUG851969 REC851969 RNY851969 RXU851969 SHQ851969 SRM851969 TBI851969 TLE851969 TVA851969 UEW851969 UOS851969 UYO851969 VIK851969 VSG851969 WCC851969 WLY851969 WVU851969 M917505 JI917505 TE917505 ADA917505 AMW917505 AWS917505 BGO917505 BQK917505 CAG917505 CKC917505 CTY917505 DDU917505 DNQ917505 DXM917505 EHI917505 ERE917505 FBA917505 FKW917505 FUS917505 GEO917505 GOK917505 GYG917505 HIC917505 HRY917505 IBU917505 ILQ917505 IVM917505 JFI917505 JPE917505 JZA917505 KIW917505 KSS917505 LCO917505 LMK917505 LWG917505 MGC917505 MPY917505 MZU917505 NJQ917505 NTM917505 ODI917505 ONE917505 OXA917505 PGW917505 PQS917505 QAO917505 QKK917505 QUG917505 REC917505 RNY917505 RXU917505 SHQ917505 SRM917505 TBI917505 TLE917505 TVA917505 UEW917505 UOS917505 UYO917505 VIK917505 VSG917505 WCC917505 WLY917505 WVU917505 M983041 JI983041 TE983041 ADA983041 AMW983041 AWS983041 BGO983041 BQK983041 CAG983041 CKC983041 CTY983041 DDU983041 DNQ983041 DXM983041 EHI983041 ERE983041 FBA983041 FKW983041 FUS983041 GEO983041 GOK983041 GYG983041 HIC983041 HRY983041 IBU983041 ILQ983041 IVM983041 JFI983041 JPE983041 JZA983041 KIW983041 KSS983041 LCO983041 LMK983041 LWG983041 MGC983041 MPY983041 MZU983041 NJQ983041 NTM983041 ODI983041 ONE983041 OXA983041 PGW983041 PQS983041 QAO983041 QKK983041 QUG983041 REC983041 RNY983041 RXU983041 SHQ983041 SRM983041 TBI983041 TLE983041 TVA983041 UEW983041 UOS983041 UYO983041 VIK983041 VSG983041 WCC983041 WLY983041 WVU983041 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37:H65543 JD65537:JD65543 SZ65537:SZ65543 ACV65537:ACV65543 AMR65537:AMR65543 AWN65537:AWN65543 BGJ65537:BGJ65543 BQF65537:BQF65543 CAB65537:CAB65543 CJX65537:CJX65543 CTT65537:CTT65543 DDP65537:DDP65543 DNL65537:DNL65543 DXH65537:DXH65543 EHD65537:EHD65543 EQZ65537:EQZ65543 FAV65537:FAV65543 FKR65537:FKR65543 FUN65537:FUN65543 GEJ65537:GEJ65543 GOF65537:GOF65543 GYB65537:GYB65543 HHX65537:HHX65543 HRT65537:HRT65543 IBP65537:IBP65543 ILL65537:ILL65543 IVH65537:IVH65543 JFD65537:JFD65543 JOZ65537:JOZ65543 JYV65537:JYV65543 KIR65537:KIR65543 KSN65537:KSN65543 LCJ65537:LCJ65543 LMF65537:LMF65543 LWB65537:LWB65543 MFX65537:MFX65543 MPT65537:MPT65543 MZP65537:MZP65543 NJL65537:NJL65543 NTH65537:NTH65543 ODD65537:ODD65543 OMZ65537:OMZ65543 OWV65537:OWV65543 PGR65537:PGR65543 PQN65537:PQN65543 QAJ65537:QAJ65543 QKF65537:QKF65543 QUB65537:QUB65543 RDX65537:RDX65543 RNT65537:RNT65543 RXP65537:RXP65543 SHL65537:SHL65543 SRH65537:SRH65543 TBD65537:TBD65543 TKZ65537:TKZ65543 TUV65537:TUV65543 UER65537:UER65543 UON65537:UON65543 UYJ65537:UYJ65543 VIF65537:VIF65543 VSB65537:VSB65543 WBX65537:WBX65543 WLT65537:WLT65543 WVP65537:WVP65543 H131073:H131079 JD131073:JD131079 SZ131073:SZ131079 ACV131073:ACV131079 AMR131073:AMR131079 AWN131073:AWN131079 BGJ131073:BGJ131079 BQF131073:BQF131079 CAB131073:CAB131079 CJX131073:CJX131079 CTT131073:CTT131079 DDP131073:DDP131079 DNL131073:DNL131079 DXH131073:DXH131079 EHD131073:EHD131079 EQZ131073:EQZ131079 FAV131073:FAV131079 FKR131073:FKR131079 FUN131073:FUN131079 GEJ131073:GEJ131079 GOF131073:GOF131079 GYB131073:GYB131079 HHX131073:HHX131079 HRT131073:HRT131079 IBP131073:IBP131079 ILL131073:ILL131079 IVH131073:IVH131079 JFD131073:JFD131079 JOZ131073:JOZ131079 JYV131073:JYV131079 KIR131073:KIR131079 KSN131073:KSN131079 LCJ131073:LCJ131079 LMF131073:LMF131079 LWB131073:LWB131079 MFX131073:MFX131079 MPT131073:MPT131079 MZP131073:MZP131079 NJL131073:NJL131079 NTH131073:NTH131079 ODD131073:ODD131079 OMZ131073:OMZ131079 OWV131073:OWV131079 PGR131073:PGR131079 PQN131073:PQN131079 QAJ131073:QAJ131079 QKF131073:QKF131079 QUB131073:QUB131079 RDX131073:RDX131079 RNT131073:RNT131079 RXP131073:RXP131079 SHL131073:SHL131079 SRH131073:SRH131079 TBD131073:TBD131079 TKZ131073:TKZ131079 TUV131073:TUV131079 UER131073:UER131079 UON131073:UON131079 UYJ131073:UYJ131079 VIF131073:VIF131079 VSB131073:VSB131079 WBX131073:WBX131079 WLT131073:WLT131079 WVP131073:WVP131079 H196609:H196615 JD196609:JD196615 SZ196609:SZ196615 ACV196609:ACV196615 AMR196609:AMR196615 AWN196609:AWN196615 BGJ196609:BGJ196615 BQF196609:BQF196615 CAB196609:CAB196615 CJX196609:CJX196615 CTT196609:CTT196615 DDP196609:DDP196615 DNL196609:DNL196615 DXH196609:DXH196615 EHD196609:EHD196615 EQZ196609:EQZ196615 FAV196609:FAV196615 FKR196609:FKR196615 FUN196609:FUN196615 GEJ196609:GEJ196615 GOF196609:GOF196615 GYB196609:GYB196615 HHX196609:HHX196615 HRT196609:HRT196615 IBP196609:IBP196615 ILL196609:ILL196615 IVH196609:IVH196615 JFD196609:JFD196615 JOZ196609:JOZ196615 JYV196609:JYV196615 KIR196609:KIR196615 KSN196609:KSN196615 LCJ196609:LCJ196615 LMF196609:LMF196615 LWB196609:LWB196615 MFX196609:MFX196615 MPT196609:MPT196615 MZP196609:MZP196615 NJL196609:NJL196615 NTH196609:NTH196615 ODD196609:ODD196615 OMZ196609:OMZ196615 OWV196609:OWV196615 PGR196609:PGR196615 PQN196609:PQN196615 QAJ196609:QAJ196615 QKF196609:QKF196615 QUB196609:QUB196615 RDX196609:RDX196615 RNT196609:RNT196615 RXP196609:RXP196615 SHL196609:SHL196615 SRH196609:SRH196615 TBD196609:TBD196615 TKZ196609:TKZ196615 TUV196609:TUV196615 UER196609:UER196615 UON196609:UON196615 UYJ196609:UYJ196615 VIF196609:VIF196615 VSB196609:VSB196615 WBX196609:WBX196615 WLT196609:WLT196615 WVP196609:WVP196615 H262145:H262151 JD262145:JD262151 SZ262145:SZ262151 ACV262145:ACV262151 AMR262145:AMR262151 AWN262145:AWN262151 BGJ262145:BGJ262151 BQF262145:BQF262151 CAB262145:CAB262151 CJX262145:CJX262151 CTT262145:CTT262151 DDP262145:DDP262151 DNL262145:DNL262151 DXH262145:DXH262151 EHD262145:EHD262151 EQZ262145:EQZ262151 FAV262145:FAV262151 FKR262145:FKR262151 FUN262145:FUN262151 GEJ262145:GEJ262151 GOF262145:GOF262151 GYB262145:GYB262151 HHX262145:HHX262151 HRT262145:HRT262151 IBP262145:IBP262151 ILL262145:ILL262151 IVH262145:IVH262151 JFD262145:JFD262151 JOZ262145:JOZ262151 JYV262145:JYV262151 KIR262145:KIR262151 KSN262145:KSN262151 LCJ262145:LCJ262151 LMF262145:LMF262151 LWB262145:LWB262151 MFX262145:MFX262151 MPT262145:MPT262151 MZP262145:MZP262151 NJL262145:NJL262151 NTH262145:NTH262151 ODD262145:ODD262151 OMZ262145:OMZ262151 OWV262145:OWV262151 PGR262145:PGR262151 PQN262145:PQN262151 QAJ262145:QAJ262151 QKF262145:QKF262151 QUB262145:QUB262151 RDX262145:RDX262151 RNT262145:RNT262151 RXP262145:RXP262151 SHL262145:SHL262151 SRH262145:SRH262151 TBD262145:TBD262151 TKZ262145:TKZ262151 TUV262145:TUV262151 UER262145:UER262151 UON262145:UON262151 UYJ262145:UYJ262151 VIF262145:VIF262151 VSB262145:VSB262151 WBX262145:WBX262151 WLT262145:WLT262151 WVP262145:WVP262151 H327681:H327687 JD327681:JD327687 SZ327681:SZ327687 ACV327681:ACV327687 AMR327681:AMR327687 AWN327681:AWN327687 BGJ327681:BGJ327687 BQF327681:BQF327687 CAB327681:CAB327687 CJX327681:CJX327687 CTT327681:CTT327687 DDP327681:DDP327687 DNL327681:DNL327687 DXH327681:DXH327687 EHD327681:EHD327687 EQZ327681:EQZ327687 FAV327681:FAV327687 FKR327681:FKR327687 FUN327681:FUN327687 GEJ327681:GEJ327687 GOF327681:GOF327687 GYB327681:GYB327687 HHX327681:HHX327687 HRT327681:HRT327687 IBP327681:IBP327687 ILL327681:ILL327687 IVH327681:IVH327687 JFD327681:JFD327687 JOZ327681:JOZ327687 JYV327681:JYV327687 KIR327681:KIR327687 KSN327681:KSN327687 LCJ327681:LCJ327687 LMF327681:LMF327687 LWB327681:LWB327687 MFX327681:MFX327687 MPT327681:MPT327687 MZP327681:MZP327687 NJL327681:NJL327687 NTH327681:NTH327687 ODD327681:ODD327687 OMZ327681:OMZ327687 OWV327681:OWV327687 PGR327681:PGR327687 PQN327681:PQN327687 QAJ327681:QAJ327687 QKF327681:QKF327687 QUB327681:QUB327687 RDX327681:RDX327687 RNT327681:RNT327687 RXP327681:RXP327687 SHL327681:SHL327687 SRH327681:SRH327687 TBD327681:TBD327687 TKZ327681:TKZ327687 TUV327681:TUV327687 UER327681:UER327687 UON327681:UON327687 UYJ327681:UYJ327687 VIF327681:VIF327687 VSB327681:VSB327687 WBX327681:WBX327687 WLT327681:WLT327687 WVP327681:WVP327687 H393217:H393223 JD393217:JD393223 SZ393217:SZ393223 ACV393217:ACV393223 AMR393217:AMR393223 AWN393217:AWN393223 BGJ393217:BGJ393223 BQF393217:BQF393223 CAB393217:CAB393223 CJX393217:CJX393223 CTT393217:CTT393223 DDP393217:DDP393223 DNL393217:DNL393223 DXH393217:DXH393223 EHD393217:EHD393223 EQZ393217:EQZ393223 FAV393217:FAV393223 FKR393217:FKR393223 FUN393217:FUN393223 GEJ393217:GEJ393223 GOF393217:GOF393223 GYB393217:GYB393223 HHX393217:HHX393223 HRT393217:HRT393223 IBP393217:IBP393223 ILL393217:ILL393223 IVH393217:IVH393223 JFD393217:JFD393223 JOZ393217:JOZ393223 JYV393217:JYV393223 KIR393217:KIR393223 KSN393217:KSN393223 LCJ393217:LCJ393223 LMF393217:LMF393223 LWB393217:LWB393223 MFX393217:MFX393223 MPT393217:MPT393223 MZP393217:MZP393223 NJL393217:NJL393223 NTH393217:NTH393223 ODD393217:ODD393223 OMZ393217:OMZ393223 OWV393217:OWV393223 PGR393217:PGR393223 PQN393217:PQN393223 QAJ393217:QAJ393223 QKF393217:QKF393223 QUB393217:QUB393223 RDX393217:RDX393223 RNT393217:RNT393223 RXP393217:RXP393223 SHL393217:SHL393223 SRH393217:SRH393223 TBD393217:TBD393223 TKZ393217:TKZ393223 TUV393217:TUV393223 UER393217:UER393223 UON393217:UON393223 UYJ393217:UYJ393223 VIF393217:VIF393223 VSB393217:VSB393223 WBX393217:WBX393223 WLT393217:WLT393223 WVP393217:WVP393223 H458753:H458759 JD458753:JD458759 SZ458753:SZ458759 ACV458753:ACV458759 AMR458753:AMR458759 AWN458753:AWN458759 BGJ458753:BGJ458759 BQF458753:BQF458759 CAB458753:CAB458759 CJX458753:CJX458759 CTT458753:CTT458759 DDP458753:DDP458759 DNL458753:DNL458759 DXH458753:DXH458759 EHD458753:EHD458759 EQZ458753:EQZ458759 FAV458753:FAV458759 FKR458753:FKR458759 FUN458753:FUN458759 GEJ458753:GEJ458759 GOF458753:GOF458759 GYB458753:GYB458759 HHX458753:HHX458759 HRT458753:HRT458759 IBP458753:IBP458759 ILL458753:ILL458759 IVH458753:IVH458759 JFD458753:JFD458759 JOZ458753:JOZ458759 JYV458753:JYV458759 KIR458753:KIR458759 KSN458753:KSN458759 LCJ458753:LCJ458759 LMF458753:LMF458759 LWB458753:LWB458759 MFX458753:MFX458759 MPT458753:MPT458759 MZP458753:MZP458759 NJL458753:NJL458759 NTH458753:NTH458759 ODD458753:ODD458759 OMZ458753:OMZ458759 OWV458753:OWV458759 PGR458753:PGR458759 PQN458753:PQN458759 QAJ458753:QAJ458759 QKF458753:QKF458759 QUB458753:QUB458759 RDX458753:RDX458759 RNT458753:RNT458759 RXP458753:RXP458759 SHL458753:SHL458759 SRH458753:SRH458759 TBD458753:TBD458759 TKZ458753:TKZ458759 TUV458753:TUV458759 UER458753:UER458759 UON458753:UON458759 UYJ458753:UYJ458759 VIF458753:VIF458759 VSB458753:VSB458759 WBX458753:WBX458759 WLT458753:WLT458759 WVP458753:WVP458759 H524289:H524295 JD524289:JD524295 SZ524289:SZ524295 ACV524289:ACV524295 AMR524289:AMR524295 AWN524289:AWN524295 BGJ524289:BGJ524295 BQF524289:BQF524295 CAB524289:CAB524295 CJX524289:CJX524295 CTT524289:CTT524295 DDP524289:DDP524295 DNL524289:DNL524295 DXH524289:DXH524295 EHD524289:EHD524295 EQZ524289:EQZ524295 FAV524289:FAV524295 FKR524289:FKR524295 FUN524289:FUN524295 GEJ524289:GEJ524295 GOF524289:GOF524295 GYB524289:GYB524295 HHX524289:HHX524295 HRT524289:HRT524295 IBP524289:IBP524295 ILL524289:ILL524295 IVH524289:IVH524295 JFD524289:JFD524295 JOZ524289:JOZ524295 JYV524289:JYV524295 KIR524289:KIR524295 KSN524289:KSN524295 LCJ524289:LCJ524295 LMF524289:LMF524295 LWB524289:LWB524295 MFX524289:MFX524295 MPT524289:MPT524295 MZP524289:MZP524295 NJL524289:NJL524295 NTH524289:NTH524295 ODD524289:ODD524295 OMZ524289:OMZ524295 OWV524289:OWV524295 PGR524289:PGR524295 PQN524289:PQN524295 QAJ524289:QAJ524295 QKF524289:QKF524295 QUB524289:QUB524295 RDX524289:RDX524295 RNT524289:RNT524295 RXP524289:RXP524295 SHL524289:SHL524295 SRH524289:SRH524295 TBD524289:TBD524295 TKZ524289:TKZ524295 TUV524289:TUV524295 UER524289:UER524295 UON524289:UON524295 UYJ524289:UYJ524295 VIF524289:VIF524295 VSB524289:VSB524295 WBX524289:WBX524295 WLT524289:WLT524295 WVP524289:WVP524295 H589825:H589831 JD589825:JD589831 SZ589825:SZ589831 ACV589825:ACV589831 AMR589825:AMR589831 AWN589825:AWN589831 BGJ589825:BGJ589831 BQF589825:BQF589831 CAB589825:CAB589831 CJX589825:CJX589831 CTT589825:CTT589831 DDP589825:DDP589831 DNL589825:DNL589831 DXH589825:DXH589831 EHD589825:EHD589831 EQZ589825:EQZ589831 FAV589825:FAV589831 FKR589825:FKR589831 FUN589825:FUN589831 GEJ589825:GEJ589831 GOF589825:GOF589831 GYB589825:GYB589831 HHX589825:HHX589831 HRT589825:HRT589831 IBP589825:IBP589831 ILL589825:ILL589831 IVH589825:IVH589831 JFD589825:JFD589831 JOZ589825:JOZ589831 JYV589825:JYV589831 KIR589825:KIR589831 KSN589825:KSN589831 LCJ589825:LCJ589831 LMF589825:LMF589831 LWB589825:LWB589831 MFX589825:MFX589831 MPT589825:MPT589831 MZP589825:MZP589831 NJL589825:NJL589831 NTH589825:NTH589831 ODD589825:ODD589831 OMZ589825:OMZ589831 OWV589825:OWV589831 PGR589825:PGR589831 PQN589825:PQN589831 QAJ589825:QAJ589831 QKF589825:QKF589831 QUB589825:QUB589831 RDX589825:RDX589831 RNT589825:RNT589831 RXP589825:RXP589831 SHL589825:SHL589831 SRH589825:SRH589831 TBD589825:TBD589831 TKZ589825:TKZ589831 TUV589825:TUV589831 UER589825:UER589831 UON589825:UON589831 UYJ589825:UYJ589831 VIF589825:VIF589831 VSB589825:VSB589831 WBX589825:WBX589831 WLT589825:WLT589831 WVP589825:WVP589831 H655361:H655367 JD655361:JD655367 SZ655361:SZ655367 ACV655361:ACV655367 AMR655361:AMR655367 AWN655361:AWN655367 BGJ655361:BGJ655367 BQF655361:BQF655367 CAB655361:CAB655367 CJX655361:CJX655367 CTT655361:CTT655367 DDP655361:DDP655367 DNL655361:DNL655367 DXH655361:DXH655367 EHD655361:EHD655367 EQZ655361:EQZ655367 FAV655361:FAV655367 FKR655361:FKR655367 FUN655361:FUN655367 GEJ655361:GEJ655367 GOF655361:GOF655367 GYB655361:GYB655367 HHX655361:HHX655367 HRT655361:HRT655367 IBP655361:IBP655367 ILL655361:ILL655367 IVH655361:IVH655367 JFD655361:JFD655367 JOZ655361:JOZ655367 JYV655361:JYV655367 KIR655361:KIR655367 KSN655361:KSN655367 LCJ655361:LCJ655367 LMF655361:LMF655367 LWB655361:LWB655367 MFX655361:MFX655367 MPT655361:MPT655367 MZP655361:MZP655367 NJL655361:NJL655367 NTH655361:NTH655367 ODD655361:ODD655367 OMZ655361:OMZ655367 OWV655361:OWV655367 PGR655361:PGR655367 PQN655361:PQN655367 QAJ655361:QAJ655367 QKF655361:QKF655367 QUB655361:QUB655367 RDX655361:RDX655367 RNT655361:RNT655367 RXP655361:RXP655367 SHL655361:SHL655367 SRH655361:SRH655367 TBD655361:TBD655367 TKZ655361:TKZ655367 TUV655361:TUV655367 UER655361:UER655367 UON655361:UON655367 UYJ655361:UYJ655367 VIF655361:VIF655367 VSB655361:VSB655367 WBX655361:WBX655367 WLT655361:WLT655367 WVP655361:WVP655367 H720897:H720903 JD720897:JD720903 SZ720897:SZ720903 ACV720897:ACV720903 AMR720897:AMR720903 AWN720897:AWN720903 BGJ720897:BGJ720903 BQF720897:BQF720903 CAB720897:CAB720903 CJX720897:CJX720903 CTT720897:CTT720903 DDP720897:DDP720903 DNL720897:DNL720903 DXH720897:DXH720903 EHD720897:EHD720903 EQZ720897:EQZ720903 FAV720897:FAV720903 FKR720897:FKR720903 FUN720897:FUN720903 GEJ720897:GEJ720903 GOF720897:GOF720903 GYB720897:GYB720903 HHX720897:HHX720903 HRT720897:HRT720903 IBP720897:IBP720903 ILL720897:ILL720903 IVH720897:IVH720903 JFD720897:JFD720903 JOZ720897:JOZ720903 JYV720897:JYV720903 KIR720897:KIR720903 KSN720897:KSN720903 LCJ720897:LCJ720903 LMF720897:LMF720903 LWB720897:LWB720903 MFX720897:MFX720903 MPT720897:MPT720903 MZP720897:MZP720903 NJL720897:NJL720903 NTH720897:NTH720903 ODD720897:ODD720903 OMZ720897:OMZ720903 OWV720897:OWV720903 PGR720897:PGR720903 PQN720897:PQN720903 QAJ720897:QAJ720903 QKF720897:QKF720903 QUB720897:QUB720903 RDX720897:RDX720903 RNT720897:RNT720903 RXP720897:RXP720903 SHL720897:SHL720903 SRH720897:SRH720903 TBD720897:TBD720903 TKZ720897:TKZ720903 TUV720897:TUV720903 UER720897:UER720903 UON720897:UON720903 UYJ720897:UYJ720903 VIF720897:VIF720903 VSB720897:VSB720903 WBX720897:WBX720903 WLT720897:WLT720903 WVP720897:WVP720903 H786433:H786439 JD786433:JD786439 SZ786433:SZ786439 ACV786433:ACV786439 AMR786433:AMR786439 AWN786433:AWN786439 BGJ786433:BGJ786439 BQF786433:BQF786439 CAB786433:CAB786439 CJX786433:CJX786439 CTT786433:CTT786439 DDP786433:DDP786439 DNL786433:DNL786439 DXH786433:DXH786439 EHD786433:EHD786439 EQZ786433:EQZ786439 FAV786433:FAV786439 FKR786433:FKR786439 FUN786433:FUN786439 GEJ786433:GEJ786439 GOF786433:GOF786439 GYB786433:GYB786439 HHX786433:HHX786439 HRT786433:HRT786439 IBP786433:IBP786439 ILL786433:ILL786439 IVH786433:IVH786439 JFD786433:JFD786439 JOZ786433:JOZ786439 JYV786433:JYV786439 KIR786433:KIR786439 KSN786433:KSN786439 LCJ786433:LCJ786439 LMF786433:LMF786439 LWB786433:LWB786439 MFX786433:MFX786439 MPT786433:MPT786439 MZP786433:MZP786439 NJL786433:NJL786439 NTH786433:NTH786439 ODD786433:ODD786439 OMZ786433:OMZ786439 OWV786433:OWV786439 PGR786433:PGR786439 PQN786433:PQN786439 QAJ786433:QAJ786439 QKF786433:QKF786439 QUB786433:QUB786439 RDX786433:RDX786439 RNT786433:RNT786439 RXP786433:RXP786439 SHL786433:SHL786439 SRH786433:SRH786439 TBD786433:TBD786439 TKZ786433:TKZ786439 TUV786433:TUV786439 UER786433:UER786439 UON786433:UON786439 UYJ786433:UYJ786439 VIF786433:VIF786439 VSB786433:VSB786439 WBX786433:WBX786439 WLT786433:WLT786439 WVP786433:WVP786439 H851969:H851975 JD851969:JD851975 SZ851969:SZ851975 ACV851969:ACV851975 AMR851969:AMR851975 AWN851969:AWN851975 BGJ851969:BGJ851975 BQF851969:BQF851975 CAB851969:CAB851975 CJX851969:CJX851975 CTT851969:CTT851975 DDP851969:DDP851975 DNL851969:DNL851975 DXH851969:DXH851975 EHD851969:EHD851975 EQZ851969:EQZ851975 FAV851969:FAV851975 FKR851969:FKR851975 FUN851969:FUN851975 GEJ851969:GEJ851975 GOF851969:GOF851975 GYB851969:GYB851975 HHX851969:HHX851975 HRT851969:HRT851975 IBP851969:IBP851975 ILL851969:ILL851975 IVH851969:IVH851975 JFD851969:JFD851975 JOZ851969:JOZ851975 JYV851969:JYV851975 KIR851969:KIR851975 KSN851969:KSN851975 LCJ851969:LCJ851975 LMF851969:LMF851975 LWB851969:LWB851975 MFX851969:MFX851975 MPT851969:MPT851975 MZP851969:MZP851975 NJL851969:NJL851975 NTH851969:NTH851975 ODD851969:ODD851975 OMZ851969:OMZ851975 OWV851969:OWV851975 PGR851969:PGR851975 PQN851969:PQN851975 QAJ851969:QAJ851975 QKF851969:QKF851975 QUB851969:QUB851975 RDX851969:RDX851975 RNT851969:RNT851975 RXP851969:RXP851975 SHL851969:SHL851975 SRH851969:SRH851975 TBD851969:TBD851975 TKZ851969:TKZ851975 TUV851969:TUV851975 UER851969:UER851975 UON851969:UON851975 UYJ851969:UYJ851975 VIF851969:VIF851975 VSB851969:VSB851975 WBX851969:WBX851975 WLT851969:WLT851975 WVP851969:WVP851975 H917505:H917511 JD917505:JD917511 SZ917505:SZ917511 ACV917505:ACV917511 AMR917505:AMR917511 AWN917505:AWN917511 BGJ917505:BGJ917511 BQF917505:BQF917511 CAB917505:CAB917511 CJX917505:CJX917511 CTT917505:CTT917511 DDP917505:DDP917511 DNL917505:DNL917511 DXH917505:DXH917511 EHD917505:EHD917511 EQZ917505:EQZ917511 FAV917505:FAV917511 FKR917505:FKR917511 FUN917505:FUN917511 GEJ917505:GEJ917511 GOF917505:GOF917511 GYB917505:GYB917511 HHX917505:HHX917511 HRT917505:HRT917511 IBP917505:IBP917511 ILL917505:ILL917511 IVH917505:IVH917511 JFD917505:JFD917511 JOZ917505:JOZ917511 JYV917505:JYV917511 KIR917505:KIR917511 KSN917505:KSN917511 LCJ917505:LCJ917511 LMF917505:LMF917511 LWB917505:LWB917511 MFX917505:MFX917511 MPT917505:MPT917511 MZP917505:MZP917511 NJL917505:NJL917511 NTH917505:NTH917511 ODD917505:ODD917511 OMZ917505:OMZ917511 OWV917505:OWV917511 PGR917505:PGR917511 PQN917505:PQN917511 QAJ917505:QAJ917511 QKF917505:QKF917511 QUB917505:QUB917511 RDX917505:RDX917511 RNT917505:RNT917511 RXP917505:RXP917511 SHL917505:SHL917511 SRH917505:SRH917511 TBD917505:TBD917511 TKZ917505:TKZ917511 TUV917505:TUV917511 UER917505:UER917511 UON917505:UON917511 UYJ917505:UYJ917511 VIF917505:VIF917511 VSB917505:VSB917511 WBX917505:WBX917511 WLT917505:WLT917511 WVP917505:WVP917511 H983041:H983047 JD983041:JD983047 SZ983041:SZ983047 ACV983041:ACV983047 AMR983041:AMR983047 AWN983041:AWN983047 BGJ983041:BGJ983047 BQF983041:BQF983047 CAB983041:CAB983047 CJX983041:CJX983047 CTT983041:CTT983047 DDP983041:DDP983047 DNL983041:DNL983047 DXH983041:DXH983047 EHD983041:EHD983047 EQZ983041:EQZ983047 FAV983041:FAV983047 FKR983041:FKR983047 FUN983041:FUN983047 GEJ983041:GEJ983047 GOF983041:GOF983047 GYB983041:GYB983047 HHX983041:HHX983047 HRT983041:HRT983047 IBP983041:IBP983047 ILL983041:ILL983047 IVH983041:IVH983047 JFD983041:JFD983047 JOZ983041:JOZ983047 JYV983041:JYV983047 KIR983041:KIR983047 KSN983041:KSN983047 LCJ983041:LCJ983047 LMF983041:LMF983047 LWB983041:LWB983047 MFX983041:MFX983047 MPT983041:MPT983047 MZP983041:MZP983047 NJL983041:NJL983047 NTH983041:NTH983047 ODD983041:ODD983047 OMZ983041:OMZ983047 OWV983041:OWV983047 PGR983041:PGR983047 PQN983041:PQN983047 QAJ983041:QAJ983047 QKF983041:QKF983047 QUB983041:QUB983047 RDX983041:RDX983047 RNT983041:RNT983047 RXP983041:RXP983047 SHL983041:SHL983047 SRH983041:SRH983047 TBD983041:TBD983047 TKZ983041:TKZ983047 TUV983041:TUV983047 UER983041:UER983047 UON983041:UON983047 UYJ983041:UYJ983047 VIF983041:VIF983047 VSB983041:VSB983047 WBX983041:WBX983047 WLT983041:WLT983047 WVP983041:WVP983047 P65538:P65542 JL65538:JL65542 TH65538:TH65542 ADD65538:ADD65542 AMZ65538:AMZ65542 AWV65538:AWV65542 BGR65538:BGR65542 BQN65538:BQN65542 CAJ65538:CAJ65542 CKF65538:CKF65542 CUB65538:CUB65542 DDX65538:DDX65542 DNT65538:DNT65542 DXP65538:DXP65542 EHL65538:EHL65542 ERH65538:ERH65542 FBD65538:FBD65542 FKZ65538:FKZ65542 FUV65538:FUV65542 GER65538:GER65542 GON65538:GON65542 GYJ65538:GYJ65542 HIF65538:HIF65542 HSB65538:HSB65542 IBX65538:IBX65542 ILT65538:ILT65542 IVP65538:IVP65542 JFL65538:JFL65542 JPH65538:JPH65542 JZD65538:JZD65542 KIZ65538:KIZ65542 KSV65538:KSV65542 LCR65538:LCR65542 LMN65538:LMN65542 LWJ65538:LWJ65542 MGF65538:MGF65542 MQB65538:MQB65542 MZX65538:MZX65542 NJT65538:NJT65542 NTP65538:NTP65542 ODL65538:ODL65542 ONH65538:ONH65542 OXD65538:OXD65542 PGZ65538:PGZ65542 PQV65538:PQV65542 QAR65538:QAR65542 QKN65538:QKN65542 QUJ65538:QUJ65542 REF65538:REF65542 ROB65538:ROB65542 RXX65538:RXX65542 SHT65538:SHT65542 SRP65538:SRP65542 TBL65538:TBL65542 TLH65538:TLH65542 TVD65538:TVD65542 UEZ65538:UEZ65542 UOV65538:UOV65542 UYR65538:UYR65542 VIN65538:VIN65542 VSJ65538:VSJ65542 WCF65538:WCF65542 WMB65538:WMB65542 WVX65538:WVX65542 P131074:P131078 JL131074:JL131078 TH131074:TH131078 ADD131074:ADD131078 AMZ131074:AMZ131078 AWV131074:AWV131078 BGR131074:BGR131078 BQN131074:BQN131078 CAJ131074:CAJ131078 CKF131074:CKF131078 CUB131074:CUB131078 DDX131074:DDX131078 DNT131074:DNT131078 DXP131074:DXP131078 EHL131074:EHL131078 ERH131074:ERH131078 FBD131074:FBD131078 FKZ131074:FKZ131078 FUV131074:FUV131078 GER131074:GER131078 GON131074:GON131078 GYJ131074:GYJ131078 HIF131074:HIF131078 HSB131074:HSB131078 IBX131074:IBX131078 ILT131074:ILT131078 IVP131074:IVP131078 JFL131074:JFL131078 JPH131074:JPH131078 JZD131074:JZD131078 KIZ131074:KIZ131078 KSV131074:KSV131078 LCR131074:LCR131078 LMN131074:LMN131078 LWJ131074:LWJ131078 MGF131074:MGF131078 MQB131074:MQB131078 MZX131074:MZX131078 NJT131074:NJT131078 NTP131074:NTP131078 ODL131074:ODL131078 ONH131074:ONH131078 OXD131074:OXD131078 PGZ131074:PGZ131078 PQV131074:PQV131078 QAR131074:QAR131078 QKN131074:QKN131078 QUJ131074:QUJ131078 REF131074:REF131078 ROB131074:ROB131078 RXX131074:RXX131078 SHT131074:SHT131078 SRP131074:SRP131078 TBL131074:TBL131078 TLH131074:TLH131078 TVD131074:TVD131078 UEZ131074:UEZ131078 UOV131074:UOV131078 UYR131074:UYR131078 VIN131074:VIN131078 VSJ131074:VSJ131078 WCF131074:WCF131078 WMB131074:WMB131078 WVX131074:WVX131078 P196610:P196614 JL196610:JL196614 TH196610:TH196614 ADD196610:ADD196614 AMZ196610:AMZ196614 AWV196610:AWV196614 BGR196610:BGR196614 BQN196610:BQN196614 CAJ196610:CAJ196614 CKF196610:CKF196614 CUB196610:CUB196614 DDX196610:DDX196614 DNT196610:DNT196614 DXP196610:DXP196614 EHL196610:EHL196614 ERH196610:ERH196614 FBD196610:FBD196614 FKZ196610:FKZ196614 FUV196610:FUV196614 GER196610:GER196614 GON196610:GON196614 GYJ196610:GYJ196614 HIF196610:HIF196614 HSB196610:HSB196614 IBX196610:IBX196614 ILT196610:ILT196614 IVP196610:IVP196614 JFL196610:JFL196614 JPH196610:JPH196614 JZD196610:JZD196614 KIZ196610:KIZ196614 KSV196610:KSV196614 LCR196610:LCR196614 LMN196610:LMN196614 LWJ196610:LWJ196614 MGF196610:MGF196614 MQB196610:MQB196614 MZX196610:MZX196614 NJT196610:NJT196614 NTP196610:NTP196614 ODL196610:ODL196614 ONH196610:ONH196614 OXD196610:OXD196614 PGZ196610:PGZ196614 PQV196610:PQV196614 QAR196610:QAR196614 QKN196610:QKN196614 QUJ196610:QUJ196614 REF196610:REF196614 ROB196610:ROB196614 RXX196610:RXX196614 SHT196610:SHT196614 SRP196610:SRP196614 TBL196610:TBL196614 TLH196610:TLH196614 TVD196610:TVD196614 UEZ196610:UEZ196614 UOV196610:UOV196614 UYR196610:UYR196614 VIN196610:VIN196614 VSJ196610:VSJ196614 WCF196610:WCF196614 WMB196610:WMB196614 WVX196610:WVX196614 P262146:P262150 JL262146:JL262150 TH262146:TH262150 ADD262146:ADD262150 AMZ262146:AMZ262150 AWV262146:AWV262150 BGR262146:BGR262150 BQN262146:BQN262150 CAJ262146:CAJ262150 CKF262146:CKF262150 CUB262146:CUB262150 DDX262146:DDX262150 DNT262146:DNT262150 DXP262146:DXP262150 EHL262146:EHL262150 ERH262146:ERH262150 FBD262146:FBD262150 FKZ262146:FKZ262150 FUV262146:FUV262150 GER262146:GER262150 GON262146:GON262150 GYJ262146:GYJ262150 HIF262146:HIF262150 HSB262146:HSB262150 IBX262146:IBX262150 ILT262146:ILT262150 IVP262146:IVP262150 JFL262146:JFL262150 JPH262146:JPH262150 JZD262146:JZD262150 KIZ262146:KIZ262150 KSV262146:KSV262150 LCR262146:LCR262150 LMN262146:LMN262150 LWJ262146:LWJ262150 MGF262146:MGF262150 MQB262146:MQB262150 MZX262146:MZX262150 NJT262146:NJT262150 NTP262146:NTP262150 ODL262146:ODL262150 ONH262146:ONH262150 OXD262146:OXD262150 PGZ262146:PGZ262150 PQV262146:PQV262150 QAR262146:QAR262150 QKN262146:QKN262150 QUJ262146:QUJ262150 REF262146:REF262150 ROB262146:ROB262150 RXX262146:RXX262150 SHT262146:SHT262150 SRP262146:SRP262150 TBL262146:TBL262150 TLH262146:TLH262150 TVD262146:TVD262150 UEZ262146:UEZ262150 UOV262146:UOV262150 UYR262146:UYR262150 VIN262146:VIN262150 VSJ262146:VSJ262150 WCF262146:WCF262150 WMB262146:WMB262150 WVX262146:WVX262150 P327682:P327686 JL327682:JL327686 TH327682:TH327686 ADD327682:ADD327686 AMZ327682:AMZ327686 AWV327682:AWV327686 BGR327682:BGR327686 BQN327682:BQN327686 CAJ327682:CAJ327686 CKF327682:CKF327686 CUB327682:CUB327686 DDX327682:DDX327686 DNT327682:DNT327686 DXP327682:DXP327686 EHL327682:EHL327686 ERH327682:ERH327686 FBD327682:FBD327686 FKZ327682:FKZ327686 FUV327682:FUV327686 GER327682:GER327686 GON327682:GON327686 GYJ327682:GYJ327686 HIF327682:HIF327686 HSB327682:HSB327686 IBX327682:IBX327686 ILT327682:ILT327686 IVP327682:IVP327686 JFL327682:JFL327686 JPH327682:JPH327686 JZD327682:JZD327686 KIZ327682:KIZ327686 KSV327682:KSV327686 LCR327682:LCR327686 LMN327682:LMN327686 LWJ327682:LWJ327686 MGF327682:MGF327686 MQB327682:MQB327686 MZX327682:MZX327686 NJT327682:NJT327686 NTP327682:NTP327686 ODL327682:ODL327686 ONH327682:ONH327686 OXD327682:OXD327686 PGZ327682:PGZ327686 PQV327682:PQV327686 QAR327682:QAR327686 QKN327682:QKN327686 QUJ327682:QUJ327686 REF327682:REF327686 ROB327682:ROB327686 RXX327682:RXX327686 SHT327682:SHT327686 SRP327682:SRP327686 TBL327682:TBL327686 TLH327682:TLH327686 TVD327682:TVD327686 UEZ327682:UEZ327686 UOV327682:UOV327686 UYR327682:UYR327686 VIN327682:VIN327686 VSJ327682:VSJ327686 WCF327682:WCF327686 WMB327682:WMB327686 WVX327682:WVX327686 P393218:P393222 JL393218:JL393222 TH393218:TH393222 ADD393218:ADD393222 AMZ393218:AMZ393222 AWV393218:AWV393222 BGR393218:BGR393222 BQN393218:BQN393222 CAJ393218:CAJ393222 CKF393218:CKF393222 CUB393218:CUB393222 DDX393218:DDX393222 DNT393218:DNT393222 DXP393218:DXP393222 EHL393218:EHL393222 ERH393218:ERH393222 FBD393218:FBD393222 FKZ393218:FKZ393222 FUV393218:FUV393222 GER393218:GER393222 GON393218:GON393222 GYJ393218:GYJ393222 HIF393218:HIF393222 HSB393218:HSB393222 IBX393218:IBX393222 ILT393218:ILT393222 IVP393218:IVP393222 JFL393218:JFL393222 JPH393218:JPH393222 JZD393218:JZD393222 KIZ393218:KIZ393222 KSV393218:KSV393222 LCR393218:LCR393222 LMN393218:LMN393222 LWJ393218:LWJ393222 MGF393218:MGF393222 MQB393218:MQB393222 MZX393218:MZX393222 NJT393218:NJT393222 NTP393218:NTP393222 ODL393218:ODL393222 ONH393218:ONH393222 OXD393218:OXD393222 PGZ393218:PGZ393222 PQV393218:PQV393222 QAR393218:QAR393222 QKN393218:QKN393222 QUJ393218:QUJ393222 REF393218:REF393222 ROB393218:ROB393222 RXX393218:RXX393222 SHT393218:SHT393222 SRP393218:SRP393222 TBL393218:TBL393222 TLH393218:TLH393222 TVD393218:TVD393222 UEZ393218:UEZ393222 UOV393218:UOV393222 UYR393218:UYR393222 VIN393218:VIN393222 VSJ393218:VSJ393222 WCF393218:WCF393222 WMB393218:WMB393222 WVX393218:WVX393222 P458754:P458758 JL458754:JL458758 TH458754:TH458758 ADD458754:ADD458758 AMZ458754:AMZ458758 AWV458754:AWV458758 BGR458754:BGR458758 BQN458754:BQN458758 CAJ458754:CAJ458758 CKF458754:CKF458758 CUB458754:CUB458758 DDX458754:DDX458758 DNT458754:DNT458758 DXP458754:DXP458758 EHL458754:EHL458758 ERH458754:ERH458758 FBD458754:FBD458758 FKZ458754:FKZ458758 FUV458754:FUV458758 GER458754:GER458758 GON458754:GON458758 GYJ458754:GYJ458758 HIF458754:HIF458758 HSB458754:HSB458758 IBX458754:IBX458758 ILT458754:ILT458758 IVP458754:IVP458758 JFL458754:JFL458758 JPH458754:JPH458758 JZD458754:JZD458758 KIZ458754:KIZ458758 KSV458754:KSV458758 LCR458754:LCR458758 LMN458754:LMN458758 LWJ458754:LWJ458758 MGF458754:MGF458758 MQB458754:MQB458758 MZX458754:MZX458758 NJT458754:NJT458758 NTP458754:NTP458758 ODL458754:ODL458758 ONH458754:ONH458758 OXD458754:OXD458758 PGZ458754:PGZ458758 PQV458754:PQV458758 QAR458754:QAR458758 QKN458754:QKN458758 QUJ458754:QUJ458758 REF458754:REF458758 ROB458754:ROB458758 RXX458754:RXX458758 SHT458754:SHT458758 SRP458754:SRP458758 TBL458754:TBL458758 TLH458754:TLH458758 TVD458754:TVD458758 UEZ458754:UEZ458758 UOV458754:UOV458758 UYR458754:UYR458758 VIN458754:VIN458758 VSJ458754:VSJ458758 WCF458754:WCF458758 WMB458754:WMB458758 WVX458754:WVX458758 P524290:P524294 JL524290:JL524294 TH524290:TH524294 ADD524290:ADD524294 AMZ524290:AMZ524294 AWV524290:AWV524294 BGR524290:BGR524294 BQN524290:BQN524294 CAJ524290:CAJ524294 CKF524290:CKF524294 CUB524290:CUB524294 DDX524290:DDX524294 DNT524290:DNT524294 DXP524290:DXP524294 EHL524290:EHL524294 ERH524290:ERH524294 FBD524290:FBD524294 FKZ524290:FKZ524294 FUV524290:FUV524294 GER524290:GER524294 GON524290:GON524294 GYJ524290:GYJ524294 HIF524290:HIF524294 HSB524290:HSB524294 IBX524290:IBX524294 ILT524290:ILT524294 IVP524290:IVP524294 JFL524290:JFL524294 JPH524290:JPH524294 JZD524290:JZD524294 KIZ524290:KIZ524294 KSV524290:KSV524294 LCR524290:LCR524294 LMN524290:LMN524294 LWJ524290:LWJ524294 MGF524290:MGF524294 MQB524290:MQB524294 MZX524290:MZX524294 NJT524290:NJT524294 NTP524290:NTP524294 ODL524290:ODL524294 ONH524290:ONH524294 OXD524290:OXD524294 PGZ524290:PGZ524294 PQV524290:PQV524294 QAR524290:QAR524294 QKN524290:QKN524294 QUJ524290:QUJ524294 REF524290:REF524294 ROB524290:ROB524294 RXX524290:RXX524294 SHT524290:SHT524294 SRP524290:SRP524294 TBL524290:TBL524294 TLH524290:TLH524294 TVD524290:TVD524294 UEZ524290:UEZ524294 UOV524290:UOV524294 UYR524290:UYR524294 VIN524290:VIN524294 VSJ524290:VSJ524294 WCF524290:WCF524294 WMB524290:WMB524294 WVX524290:WVX524294 P589826:P589830 JL589826:JL589830 TH589826:TH589830 ADD589826:ADD589830 AMZ589826:AMZ589830 AWV589826:AWV589830 BGR589826:BGR589830 BQN589826:BQN589830 CAJ589826:CAJ589830 CKF589826:CKF589830 CUB589826:CUB589830 DDX589826:DDX589830 DNT589826:DNT589830 DXP589826:DXP589830 EHL589826:EHL589830 ERH589826:ERH589830 FBD589826:FBD589830 FKZ589826:FKZ589830 FUV589826:FUV589830 GER589826:GER589830 GON589826:GON589830 GYJ589826:GYJ589830 HIF589826:HIF589830 HSB589826:HSB589830 IBX589826:IBX589830 ILT589826:ILT589830 IVP589826:IVP589830 JFL589826:JFL589830 JPH589826:JPH589830 JZD589826:JZD589830 KIZ589826:KIZ589830 KSV589826:KSV589830 LCR589826:LCR589830 LMN589826:LMN589830 LWJ589826:LWJ589830 MGF589826:MGF589830 MQB589826:MQB589830 MZX589826:MZX589830 NJT589826:NJT589830 NTP589826:NTP589830 ODL589826:ODL589830 ONH589826:ONH589830 OXD589826:OXD589830 PGZ589826:PGZ589830 PQV589826:PQV589830 QAR589826:QAR589830 QKN589826:QKN589830 QUJ589826:QUJ589830 REF589826:REF589830 ROB589826:ROB589830 RXX589826:RXX589830 SHT589826:SHT589830 SRP589826:SRP589830 TBL589826:TBL589830 TLH589826:TLH589830 TVD589826:TVD589830 UEZ589826:UEZ589830 UOV589826:UOV589830 UYR589826:UYR589830 VIN589826:VIN589830 VSJ589826:VSJ589830 WCF589826:WCF589830 WMB589826:WMB589830 WVX589826:WVX589830 P655362:P655366 JL655362:JL655366 TH655362:TH655366 ADD655362:ADD655366 AMZ655362:AMZ655366 AWV655362:AWV655366 BGR655362:BGR655366 BQN655362:BQN655366 CAJ655362:CAJ655366 CKF655362:CKF655366 CUB655362:CUB655366 DDX655362:DDX655366 DNT655362:DNT655366 DXP655362:DXP655366 EHL655362:EHL655366 ERH655362:ERH655366 FBD655362:FBD655366 FKZ655362:FKZ655366 FUV655362:FUV655366 GER655362:GER655366 GON655362:GON655366 GYJ655362:GYJ655366 HIF655362:HIF655366 HSB655362:HSB655366 IBX655362:IBX655366 ILT655362:ILT655366 IVP655362:IVP655366 JFL655362:JFL655366 JPH655362:JPH655366 JZD655362:JZD655366 KIZ655362:KIZ655366 KSV655362:KSV655366 LCR655362:LCR655366 LMN655362:LMN655366 LWJ655362:LWJ655366 MGF655362:MGF655366 MQB655362:MQB655366 MZX655362:MZX655366 NJT655362:NJT655366 NTP655362:NTP655366 ODL655362:ODL655366 ONH655362:ONH655366 OXD655362:OXD655366 PGZ655362:PGZ655366 PQV655362:PQV655366 QAR655362:QAR655366 QKN655362:QKN655366 QUJ655362:QUJ655366 REF655362:REF655366 ROB655362:ROB655366 RXX655362:RXX655366 SHT655362:SHT655366 SRP655362:SRP655366 TBL655362:TBL655366 TLH655362:TLH655366 TVD655362:TVD655366 UEZ655362:UEZ655366 UOV655362:UOV655366 UYR655362:UYR655366 VIN655362:VIN655366 VSJ655362:VSJ655366 WCF655362:WCF655366 WMB655362:WMB655366 WVX655362:WVX655366 P720898:P720902 JL720898:JL720902 TH720898:TH720902 ADD720898:ADD720902 AMZ720898:AMZ720902 AWV720898:AWV720902 BGR720898:BGR720902 BQN720898:BQN720902 CAJ720898:CAJ720902 CKF720898:CKF720902 CUB720898:CUB720902 DDX720898:DDX720902 DNT720898:DNT720902 DXP720898:DXP720902 EHL720898:EHL720902 ERH720898:ERH720902 FBD720898:FBD720902 FKZ720898:FKZ720902 FUV720898:FUV720902 GER720898:GER720902 GON720898:GON720902 GYJ720898:GYJ720902 HIF720898:HIF720902 HSB720898:HSB720902 IBX720898:IBX720902 ILT720898:ILT720902 IVP720898:IVP720902 JFL720898:JFL720902 JPH720898:JPH720902 JZD720898:JZD720902 KIZ720898:KIZ720902 KSV720898:KSV720902 LCR720898:LCR720902 LMN720898:LMN720902 LWJ720898:LWJ720902 MGF720898:MGF720902 MQB720898:MQB720902 MZX720898:MZX720902 NJT720898:NJT720902 NTP720898:NTP720902 ODL720898:ODL720902 ONH720898:ONH720902 OXD720898:OXD720902 PGZ720898:PGZ720902 PQV720898:PQV720902 QAR720898:QAR720902 QKN720898:QKN720902 QUJ720898:QUJ720902 REF720898:REF720902 ROB720898:ROB720902 RXX720898:RXX720902 SHT720898:SHT720902 SRP720898:SRP720902 TBL720898:TBL720902 TLH720898:TLH720902 TVD720898:TVD720902 UEZ720898:UEZ720902 UOV720898:UOV720902 UYR720898:UYR720902 VIN720898:VIN720902 VSJ720898:VSJ720902 WCF720898:WCF720902 WMB720898:WMB720902 WVX720898:WVX720902 P786434:P786438 JL786434:JL786438 TH786434:TH786438 ADD786434:ADD786438 AMZ786434:AMZ786438 AWV786434:AWV786438 BGR786434:BGR786438 BQN786434:BQN786438 CAJ786434:CAJ786438 CKF786434:CKF786438 CUB786434:CUB786438 DDX786434:DDX786438 DNT786434:DNT786438 DXP786434:DXP786438 EHL786434:EHL786438 ERH786434:ERH786438 FBD786434:FBD786438 FKZ786434:FKZ786438 FUV786434:FUV786438 GER786434:GER786438 GON786434:GON786438 GYJ786434:GYJ786438 HIF786434:HIF786438 HSB786434:HSB786438 IBX786434:IBX786438 ILT786434:ILT786438 IVP786434:IVP786438 JFL786434:JFL786438 JPH786434:JPH786438 JZD786434:JZD786438 KIZ786434:KIZ786438 KSV786434:KSV786438 LCR786434:LCR786438 LMN786434:LMN786438 LWJ786434:LWJ786438 MGF786434:MGF786438 MQB786434:MQB786438 MZX786434:MZX786438 NJT786434:NJT786438 NTP786434:NTP786438 ODL786434:ODL786438 ONH786434:ONH786438 OXD786434:OXD786438 PGZ786434:PGZ786438 PQV786434:PQV786438 QAR786434:QAR786438 QKN786434:QKN786438 QUJ786434:QUJ786438 REF786434:REF786438 ROB786434:ROB786438 RXX786434:RXX786438 SHT786434:SHT786438 SRP786434:SRP786438 TBL786434:TBL786438 TLH786434:TLH786438 TVD786434:TVD786438 UEZ786434:UEZ786438 UOV786434:UOV786438 UYR786434:UYR786438 VIN786434:VIN786438 VSJ786434:VSJ786438 WCF786434:WCF786438 WMB786434:WMB786438 WVX786434:WVX786438 P851970:P851974 JL851970:JL851974 TH851970:TH851974 ADD851970:ADD851974 AMZ851970:AMZ851974 AWV851970:AWV851974 BGR851970:BGR851974 BQN851970:BQN851974 CAJ851970:CAJ851974 CKF851970:CKF851974 CUB851970:CUB851974 DDX851970:DDX851974 DNT851970:DNT851974 DXP851970:DXP851974 EHL851970:EHL851974 ERH851970:ERH851974 FBD851970:FBD851974 FKZ851970:FKZ851974 FUV851970:FUV851974 GER851970:GER851974 GON851970:GON851974 GYJ851970:GYJ851974 HIF851970:HIF851974 HSB851970:HSB851974 IBX851970:IBX851974 ILT851970:ILT851974 IVP851970:IVP851974 JFL851970:JFL851974 JPH851970:JPH851974 JZD851970:JZD851974 KIZ851970:KIZ851974 KSV851970:KSV851974 LCR851970:LCR851974 LMN851970:LMN851974 LWJ851970:LWJ851974 MGF851970:MGF851974 MQB851970:MQB851974 MZX851970:MZX851974 NJT851970:NJT851974 NTP851970:NTP851974 ODL851970:ODL851974 ONH851970:ONH851974 OXD851970:OXD851974 PGZ851970:PGZ851974 PQV851970:PQV851974 QAR851970:QAR851974 QKN851970:QKN851974 QUJ851970:QUJ851974 REF851970:REF851974 ROB851970:ROB851974 RXX851970:RXX851974 SHT851970:SHT851974 SRP851970:SRP851974 TBL851970:TBL851974 TLH851970:TLH851974 TVD851970:TVD851974 UEZ851970:UEZ851974 UOV851970:UOV851974 UYR851970:UYR851974 VIN851970:VIN851974 VSJ851970:VSJ851974 WCF851970:WCF851974 WMB851970:WMB851974 WVX851970:WVX851974 P917506:P917510 JL917506:JL917510 TH917506:TH917510 ADD917506:ADD917510 AMZ917506:AMZ917510 AWV917506:AWV917510 BGR917506:BGR917510 BQN917506:BQN917510 CAJ917506:CAJ917510 CKF917506:CKF917510 CUB917506:CUB917510 DDX917506:DDX917510 DNT917506:DNT917510 DXP917506:DXP917510 EHL917506:EHL917510 ERH917506:ERH917510 FBD917506:FBD917510 FKZ917506:FKZ917510 FUV917506:FUV917510 GER917506:GER917510 GON917506:GON917510 GYJ917506:GYJ917510 HIF917506:HIF917510 HSB917506:HSB917510 IBX917506:IBX917510 ILT917506:ILT917510 IVP917506:IVP917510 JFL917506:JFL917510 JPH917506:JPH917510 JZD917506:JZD917510 KIZ917506:KIZ917510 KSV917506:KSV917510 LCR917506:LCR917510 LMN917506:LMN917510 LWJ917506:LWJ917510 MGF917506:MGF917510 MQB917506:MQB917510 MZX917506:MZX917510 NJT917506:NJT917510 NTP917506:NTP917510 ODL917506:ODL917510 ONH917506:ONH917510 OXD917506:OXD917510 PGZ917506:PGZ917510 PQV917506:PQV917510 QAR917506:QAR917510 QKN917506:QKN917510 QUJ917506:QUJ917510 REF917506:REF917510 ROB917506:ROB917510 RXX917506:RXX917510 SHT917506:SHT917510 SRP917506:SRP917510 TBL917506:TBL917510 TLH917506:TLH917510 TVD917506:TVD917510 UEZ917506:UEZ917510 UOV917506:UOV917510 UYR917506:UYR917510 VIN917506:VIN917510 VSJ917506:VSJ917510 WCF917506:WCF917510 WMB917506:WMB917510 WVX917506:WVX917510 P983042:P983046 JL983042:JL983046 TH983042:TH983046 ADD983042:ADD983046 AMZ983042:AMZ983046 AWV983042:AWV983046 BGR983042:BGR983046 BQN983042:BQN983046 CAJ983042:CAJ983046 CKF983042:CKF983046 CUB983042:CUB983046 DDX983042:DDX983046 DNT983042:DNT983046 DXP983042:DXP983046 EHL983042:EHL983046 ERH983042:ERH983046 FBD983042:FBD983046 FKZ983042:FKZ983046 FUV983042:FUV983046 GER983042:GER983046 GON983042:GON983046 GYJ983042:GYJ983046 HIF983042:HIF983046 HSB983042:HSB983046 IBX983042:IBX983046 ILT983042:ILT983046 IVP983042:IVP983046 JFL983042:JFL983046 JPH983042:JPH983046 JZD983042:JZD983046 KIZ983042:KIZ983046 KSV983042:KSV983046 LCR983042:LCR983046 LMN983042:LMN983046 LWJ983042:LWJ983046 MGF983042:MGF983046 MQB983042:MQB983046 MZX983042:MZX983046 NJT983042:NJT983046 NTP983042:NTP983046 ODL983042:ODL983046 ONH983042:ONH983046 OXD983042:OXD983046 PGZ983042:PGZ983046 PQV983042:PQV983046 QAR983042:QAR983046 QKN983042:QKN983046 QUJ983042:QUJ983046 REF983042:REF983046 ROB983042:ROB983046 RXX983042:RXX983046 SHT983042:SHT983046 SRP983042:SRP983046 TBL983042:TBL983046 TLH983042:TLH983046 TVD983042:TVD983046 UEZ983042:UEZ983046 UOV983042:UOV983046 UYR983042:UYR983046 VIN983042:VIN983046 VSJ983042:VSJ983046 WCF983042:WCF983046 WMB983042:WMB983046 WVX983042:WVX983046">
      <formula1>"□,■"</formula1>
    </dataValidation>
  </dataValidation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K13"/>
  <sheetViews>
    <sheetView topLeftCell="A3" zoomScaleNormal="100" zoomScalePageLayoutView="60" workbookViewId="0">
      <selection activeCell="E10" sqref="E10"/>
    </sheetView>
  </sheetViews>
  <sheetFormatPr defaultRowHeight="13.5"/>
  <cols>
    <col min="1" max="2" width="2.375" style="1"/>
    <col min="3" max="3" width="25" style="2" customWidth="1"/>
    <col min="4" max="4" width="31.125" style="3"/>
    <col min="5" max="5" width="28.75" style="2"/>
    <col min="6" max="6" width="34.625" style="2" customWidth="1"/>
    <col min="7" max="7" width="24" style="1" customWidth="1"/>
    <col min="8" max="8" width="1.375" style="1"/>
    <col min="9" max="1025" width="9" style="1"/>
  </cols>
  <sheetData>
    <row r="1" spans="1:1025" s="4" customFormat="1">
      <c r="E1" s="5"/>
      <c r="F1" s="5"/>
    </row>
    <row r="2" spans="1:1025" s="6" customFormat="1" ht="23.25">
      <c r="C2" s="339" t="s">
        <v>0</v>
      </c>
      <c r="D2" s="339"/>
      <c r="E2" s="339"/>
      <c r="F2" s="339"/>
      <c r="G2" s="339"/>
    </row>
    <row r="3" spans="1:1025" s="10" customFormat="1" ht="27.75" customHeight="1">
      <c r="B3"/>
      <c r="C3"/>
      <c r="D3"/>
      <c r="E3"/>
      <c r="F3"/>
      <c r="G3"/>
    </row>
    <row r="4" spans="1:1025" s="12" customFormat="1" ht="21.75" customHeight="1">
      <c r="C4" s="13" t="s">
        <v>13</v>
      </c>
      <c r="G4" s="14"/>
    </row>
    <row r="5" spans="1:1025" s="2" customFormat="1" ht="21.75" customHeight="1">
      <c r="B5" s="12"/>
      <c r="C5" s="15" t="s">
        <v>14</v>
      </c>
      <c r="D5" s="12"/>
      <c r="E5" s="12"/>
      <c r="F5" s="12"/>
      <c r="G5" s="12"/>
    </row>
    <row r="6" spans="1:1025" s="2" customFormat="1" ht="21.75" customHeight="1">
      <c r="B6" s="10"/>
      <c r="C6" s="341" t="s">
        <v>3</v>
      </c>
      <c r="D6" s="341" t="s">
        <v>4</v>
      </c>
      <c r="E6" s="341" t="s">
        <v>5</v>
      </c>
      <c r="F6" s="341"/>
      <c r="G6" s="341" t="s">
        <v>6</v>
      </c>
    </row>
    <row r="7" spans="1:1025" s="2" customFormat="1" ht="21.75" customHeight="1">
      <c r="B7" s="10"/>
      <c r="C7" s="341"/>
      <c r="D7" s="341"/>
      <c r="E7" s="11" t="s">
        <v>7</v>
      </c>
      <c r="F7" s="11" t="s">
        <v>8</v>
      </c>
      <c r="G7" s="341"/>
    </row>
    <row r="8" spans="1:1025" s="2" customFormat="1" ht="45" customHeight="1">
      <c r="C8" s="374" t="s">
        <v>192</v>
      </c>
      <c r="D8" s="336" t="s">
        <v>193</v>
      </c>
      <c r="E8" s="345" t="s">
        <v>202</v>
      </c>
      <c r="F8" s="333" t="s">
        <v>194</v>
      </c>
      <c r="G8" s="375"/>
    </row>
    <row r="9" spans="1:1025" s="2" customFormat="1" ht="59.25" customHeight="1">
      <c r="C9" s="375"/>
      <c r="D9" s="16" t="s">
        <v>15</v>
      </c>
      <c r="E9" s="346"/>
      <c r="F9" s="333" t="s">
        <v>195</v>
      </c>
      <c r="G9" s="375"/>
    </row>
    <row r="10" spans="1:1025" ht="88.5" customHeight="1">
      <c r="A10" s="2"/>
      <c r="B10" s="2"/>
      <c r="C10" s="375"/>
      <c r="D10" s="16" t="s">
        <v>16</v>
      </c>
      <c r="E10" s="18" t="s">
        <v>17</v>
      </c>
      <c r="F10" s="17" t="s">
        <v>10</v>
      </c>
      <c r="G10" s="17" t="s">
        <v>10</v>
      </c>
    </row>
    <row r="11" spans="1:1025" ht="65.25" customHeight="1">
      <c r="A11" s="3"/>
      <c r="B11" s="3"/>
      <c r="C11" s="375"/>
      <c r="D11" s="336" t="s">
        <v>200</v>
      </c>
      <c r="E11" s="342" t="s">
        <v>10</v>
      </c>
      <c r="F11" s="342" t="s">
        <v>11</v>
      </c>
      <c r="G11" s="342" t="s">
        <v>10</v>
      </c>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c r="AKP11" s="6"/>
      <c r="AKQ11" s="6"/>
      <c r="AKR11" s="6"/>
      <c r="AKS11" s="6"/>
      <c r="AKT11" s="6"/>
      <c r="AKU11" s="6"/>
      <c r="AKV11" s="6"/>
      <c r="AKW11" s="6"/>
      <c r="AKX11" s="6"/>
      <c r="AKY11" s="6"/>
      <c r="AKZ11" s="6"/>
      <c r="ALA11" s="6"/>
      <c r="ALB11" s="6"/>
      <c r="ALC11" s="6"/>
      <c r="ALD11" s="6"/>
      <c r="ALE11" s="6"/>
      <c r="ALF11" s="6"/>
      <c r="ALG11" s="6"/>
      <c r="ALH11" s="6"/>
      <c r="ALI11" s="6"/>
      <c r="ALJ11" s="6"/>
      <c r="ALK11" s="6"/>
      <c r="ALL11" s="6"/>
      <c r="ALM11" s="6"/>
      <c r="ALN11" s="6"/>
      <c r="ALO11" s="6"/>
      <c r="ALP11" s="6"/>
      <c r="ALQ11" s="6"/>
      <c r="ALR11" s="6"/>
      <c r="ALS11" s="6"/>
      <c r="ALT11" s="6"/>
      <c r="ALU11" s="6"/>
      <c r="ALV11" s="6"/>
      <c r="ALW11" s="6"/>
      <c r="ALX11" s="6"/>
      <c r="ALY11" s="6"/>
      <c r="ALZ11" s="6"/>
      <c r="AMA11" s="6"/>
      <c r="AMB11" s="6"/>
      <c r="AMC11" s="6"/>
      <c r="AMD11" s="6"/>
      <c r="AME11" s="6"/>
      <c r="AMF11" s="6"/>
      <c r="AMG11" s="6"/>
      <c r="AMH11" s="6"/>
      <c r="AMI11" s="6"/>
      <c r="AMJ11" s="6"/>
      <c r="AMK11" s="6"/>
    </row>
    <row r="12" spans="1:1025" ht="31.5" customHeight="1">
      <c r="A12" s="2"/>
      <c r="B12" s="2"/>
      <c r="C12" s="375"/>
      <c r="D12" s="336" t="s">
        <v>201</v>
      </c>
      <c r="E12" s="344"/>
      <c r="F12" s="344"/>
      <c r="G12" s="344"/>
    </row>
    <row r="13" spans="1:1025" ht="14.25">
      <c r="A13" s="2"/>
      <c r="C13" s="338" t="s">
        <v>18</v>
      </c>
      <c r="D13" s="338"/>
      <c r="E13" s="338"/>
      <c r="F13" s="338"/>
      <c r="G13" s="338"/>
    </row>
  </sheetData>
  <mergeCells count="12">
    <mergeCell ref="C8:C12"/>
    <mergeCell ref="E8:E9"/>
    <mergeCell ref="G8:G9"/>
    <mergeCell ref="C13:G13"/>
    <mergeCell ref="E11:E12"/>
    <mergeCell ref="F11:F12"/>
    <mergeCell ref="G11:G12"/>
    <mergeCell ref="C2:G2"/>
    <mergeCell ref="C6:C7"/>
    <mergeCell ref="D6:D7"/>
    <mergeCell ref="E6:F6"/>
    <mergeCell ref="G6:G7"/>
  </mergeCells>
  <phoneticPr fontId="20"/>
  <printOptions horizontalCentered="1"/>
  <pageMargins left="0.39374999999999999" right="0.23611111111111099" top="0.55138888888888904" bottom="0.39374999999999999" header="0.51180555555555496" footer="0.51180555555555496"/>
  <pageSetup paperSize="9" firstPageNumber="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U80"/>
  <sheetViews>
    <sheetView showGridLines="0" view="pageBreakPreview" topLeftCell="AC1" zoomScale="82" zoomScaleNormal="70" zoomScaleSheetLayoutView="82" workbookViewId="0">
      <selection activeCell="AP1" sqref="AP1:BE1"/>
    </sheetView>
  </sheetViews>
  <sheetFormatPr defaultColWidth="4.375" defaultRowHeight="20.25" customHeight="1"/>
  <cols>
    <col min="1" max="1" width="1.625" style="216" customWidth="1"/>
    <col min="2" max="5" width="5.75" style="216" customWidth="1"/>
    <col min="6" max="6" width="16.5" style="216" hidden="1" customWidth="1"/>
    <col min="7" max="58" width="5.625" style="216" customWidth="1"/>
    <col min="59" max="16384" width="4.375" style="216"/>
  </cols>
  <sheetData>
    <row r="1" spans="1:64" s="152" customFormat="1" ht="20.25" customHeight="1">
      <c r="A1" s="298"/>
      <c r="C1" s="153" t="s">
        <v>203</v>
      </c>
      <c r="D1" s="153"/>
      <c r="E1" s="153"/>
      <c r="F1" s="153"/>
      <c r="G1" s="153"/>
      <c r="H1" s="154" t="s">
        <v>104</v>
      </c>
      <c r="J1" s="154"/>
      <c r="L1" s="153"/>
      <c r="M1" s="153"/>
      <c r="N1" s="153"/>
      <c r="O1" s="153"/>
      <c r="P1" s="153"/>
      <c r="Q1" s="153"/>
      <c r="R1" s="153"/>
      <c r="AM1" s="155"/>
      <c r="AN1" s="156"/>
      <c r="AO1" s="156" t="s">
        <v>105</v>
      </c>
      <c r="AP1" s="385"/>
      <c r="AQ1" s="386"/>
      <c r="AR1" s="386"/>
      <c r="AS1" s="386"/>
      <c r="AT1" s="386"/>
      <c r="AU1" s="386"/>
      <c r="AV1" s="386"/>
      <c r="AW1" s="386"/>
      <c r="AX1" s="386"/>
      <c r="AY1" s="386"/>
      <c r="AZ1" s="386"/>
      <c r="BA1" s="386"/>
      <c r="BB1" s="386"/>
      <c r="BC1" s="386"/>
      <c r="BD1" s="386"/>
      <c r="BE1" s="386"/>
      <c r="BF1" s="156" t="s">
        <v>106</v>
      </c>
    </row>
    <row r="2" spans="1:64" s="152" customFormat="1" ht="20.25" customHeight="1">
      <c r="C2" s="153"/>
      <c r="D2" s="153"/>
      <c r="E2" s="153"/>
      <c r="F2" s="153"/>
      <c r="G2" s="153"/>
      <c r="J2" s="154"/>
      <c r="L2" s="153"/>
      <c r="M2" s="153"/>
      <c r="N2" s="153"/>
      <c r="O2" s="153"/>
      <c r="P2" s="153"/>
      <c r="Q2" s="153"/>
      <c r="R2" s="153"/>
      <c r="Y2" s="157" t="s">
        <v>107</v>
      </c>
      <c r="Z2" s="387">
        <v>6</v>
      </c>
      <c r="AA2" s="387"/>
      <c r="AB2" s="157" t="s">
        <v>108</v>
      </c>
      <c r="AC2" s="388">
        <f>IF(Z2=0,"",YEAR(DATE(2018+Z2,1,1)))</f>
        <v>2024</v>
      </c>
      <c r="AD2" s="388"/>
      <c r="AE2" s="158" t="s">
        <v>109</v>
      </c>
      <c r="AF2" s="158" t="s">
        <v>110</v>
      </c>
      <c r="AG2" s="387">
        <v>4</v>
      </c>
      <c r="AH2" s="387"/>
      <c r="AI2" s="158" t="s">
        <v>111</v>
      </c>
      <c r="AM2" s="155"/>
      <c r="AN2" s="156"/>
      <c r="AO2" s="156" t="s">
        <v>112</v>
      </c>
      <c r="AP2" s="387"/>
      <c r="AQ2" s="387"/>
      <c r="AR2" s="387"/>
      <c r="AS2" s="387"/>
      <c r="AT2" s="387"/>
      <c r="AU2" s="387"/>
      <c r="AV2" s="387"/>
      <c r="AW2" s="387"/>
      <c r="AX2" s="387"/>
      <c r="AY2" s="387"/>
      <c r="AZ2" s="387"/>
      <c r="BA2" s="387"/>
      <c r="BB2" s="387"/>
      <c r="BC2" s="387"/>
      <c r="BD2" s="387"/>
      <c r="BE2" s="387"/>
      <c r="BF2" s="156" t="s">
        <v>113</v>
      </c>
    </row>
    <row r="3" spans="1:64" s="165" customFormat="1" ht="20.25" customHeight="1">
      <c r="B3" s="159"/>
      <c r="C3" s="159"/>
      <c r="D3" s="159"/>
      <c r="E3" s="159"/>
      <c r="F3" s="159"/>
      <c r="G3" s="160"/>
      <c r="H3" s="159"/>
      <c r="I3" s="159"/>
      <c r="J3" s="160"/>
      <c r="K3" s="159"/>
      <c r="L3" s="161"/>
      <c r="M3" s="161"/>
      <c r="N3" s="161"/>
      <c r="O3" s="161"/>
      <c r="P3" s="161"/>
      <c r="Q3" s="161"/>
      <c r="R3" s="161"/>
      <c r="S3" s="159"/>
      <c r="T3" s="159"/>
      <c r="U3" s="159"/>
      <c r="V3" s="159"/>
      <c r="W3" s="159"/>
      <c r="X3" s="159"/>
      <c r="Y3" s="159"/>
      <c r="Z3" s="162"/>
      <c r="AA3" s="162"/>
      <c r="AB3" s="163"/>
      <c r="AC3" s="164"/>
      <c r="AD3" s="163"/>
      <c r="AE3" s="159"/>
      <c r="AF3" s="159"/>
      <c r="AG3" s="159"/>
      <c r="AH3" s="159"/>
      <c r="AI3" s="159"/>
      <c r="AJ3" s="159"/>
      <c r="AK3" s="159"/>
      <c r="AL3" s="159"/>
      <c r="AM3" s="159"/>
      <c r="AN3" s="159"/>
      <c r="AO3" s="159"/>
      <c r="AP3" s="159"/>
      <c r="AQ3" s="159"/>
      <c r="AR3" s="159"/>
      <c r="AS3" s="159"/>
      <c r="AT3" s="159"/>
      <c r="BA3" s="166" t="s">
        <v>114</v>
      </c>
      <c r="BB3" s="376" t="s">
        <v>115</v>
      </c>
      <c r="BC3" s="377"/>
      <c r="BD3" s="377"/>
      <c r="BE3" s="378"/>
      <c r="BF3" s="156"/>
    </row>
    <row r="4" spans="1:64" s="165" customFormat="1" ht="18.75">
      <c r="B4" s="159"/>
      <c r="C4" s="159"/>
      <c r="D4" s="159"/>
      <c r="E4" s="159"/>
      <c r="F4" s="159"/>
      <c r="G4" s="160"/>
      <c r="H4" s="159"/>
      <c r="I4" s="159"/>
      <c r="J4" s="160"/>
      <c r="K4" s="159"/>
      <c r="L4" s="161"/>
      <c r="M4" s="161"/>
      <c r="N4" s="161"/>
      <c r="O4" s="161"/>
      <c r="P4" s="161"/>
      <c r="Q4" s="161"/>
      <c r="R4" s="161"/>
      <c r="S4" s="159"/>
      <c r="T4" s="159"/>
      <c r="U4" s="159"/>
      <c r="V4" s="159"/>
      <c r="W4" s="159"/>
      <c r="X4" s="159"/>
      <c r="Y4" s="159"/>
      <c r="Z4" s="167"/>
      <c r="AA4" s="167"/>
      <c r="AB4" s="159"/>
      <c r="AC4" s="159"/>
      <c r="AD4" s="159"/>
      <c r="AE4" s="159"/>
      <c r="AF4" s="159"/>
      <c r="AG4" s="168"/>
      <c r="AH4" s="168"/>
      <c r="AI4" s="168"/>
      <c r="AJ4" s="168"/>
      <c r="AK4" s="168"/>
      <c r="AL4" s="168"/>
      <c r="AM4" s="168"/>
      <c r="AN4" s="168"/>
      <c r="AO4" s="168"/>
      <c r="AP4" s="168"/>
      <c r="AQ4" s="168"/>
      <c r="AR4" s="168"/>
      <c r="AS4" s="168"/>
      <c r="AT4" s="168"/>
      <c r="AU4" s="152"/>
      <c r="AV4" s="152"/>
      <c r="AW4" s="152"/>
      <c r="AX4" s="152"/>
      <c r="AY4" s="152"/>
      <c r="AZ4" s="152"/>
      <c r="BA4" s="166" t="s">
        <v>116</v>
      </c>
      <c r="BB4" s="376" t="s">
        <v>117</v>
      </c>
      <c r="BC4" s="377"/>
      <c r="BD4" s="377"/>
      <c r="BE4" s="378"/>
      <c r="BF4" s="169"/>
    </row>
    <row r="5" spans="1:64" s="165" customFormat="1" ht="6.75" customHeight="1">
      <c r="B5" s="159"/>
      <c r="C5" s="170"/>
      <c r="D5" s="170"/>
      <c r="E5" s="170"/>
      <c r="F5" s="170"/>
      <c r="G5" s="171"/>
      <c r="H5" s="170"/>
      <c r="I5" s="170"/>
      <c r="J5" s="171"/>
      <c r="K5" s="170"/>
      <c r="L5" s="172"/>
      <c r="M5" s="172"/>
      <c r="N5" s="172"/>
      <c r="O5" s="172"/>
      <c r="P5" s="172"/>
      <c r="Q5" s="172"/>
      <c r="R5" s="172"/>
      <c r="S5" s="170"/>
      <c r="T5" s="170"/>
      <c r="U5" s="170"/>
      <c r="V5" s="170"/>
      <c r="W5" s="170"/>
      <c r="X5" s="170"/>
      <c r="Y5" s="170"/>
      <c r="Z5" s="173"/>
      <c r="AA5" s="173"/>
      <c r="AB5" s="170"/>
      <c r="AC5" s="170"/>
      <c r="AD5" s="170"/>
      <c r="AE5" s="170"/>
      <c r="AF5" s="159"/>
      <c r="AG5" s="168"/>
      <c r="AH5" s="168"/>
      <c r="AI5" s="168"/>
      <c r="AJ5" s="168"/>
      <c r="AK5" s="168"/>
      <c r="AL5" s="168"/>
      <c r="AM5" s="168"/>
      <c r="AN5" s="168"/>
      <c r="AO5" s="168"/>
      <c r="AP5" s="168"/>
      <c r="AQ5" s="168"/>
      <c r="AR5" s="168"/>
      <c r="AS5" s="168"/>
      <c r="AT5" s="168"/>
      <c r="AU5" s="152"/>
      <c r="AV5" s="152"/>
      <c r="AW5" s="152"/>
      <c r="AX5" s="152"/>
      <c r="AY5" s="152"/>
      <c r="AZ5" s="152"/>
      <c r="BA5" s="152"/>
      <c r="BB5" s="152"/>
      <c r="BC5" s="152"/>
      <c r="BD5" s="152"/>
      <c r="BE5" s="169"/>
      <c r="BF5" s="169"/>
    </row>
    <row r="6" spans="1:64" s="165" customFormat="1" ht="20.25" customHeight="1">
      <c r="B6" s="159"/>
      <c r="C6" s="170"/>
      <c r="D6" s="170"/>
      <c r="E6" s="170"/>
      <c r="F6" s="170"/>
      <c r="G6" s="171"/>
      <c r="H6" s="170"/>
      <c r="I6" s="170"/>
      <c r="J6" s="171"/>
      <c r="K6" s="170"/>
      <c r="L6" s="172"/>
      <c r="M6" s="172"/>
      <c r="N6" s="172"/>
      <c r="O6" s="172"/>
      <c r="P6" s="172"/>
      <c r="Q6" s="172"/>
      <c r="R6" s="172"/>
      <c r="S6" s="170"/>
      <c r="T6" s="170"/>
      <c r="U6" s="170"/>
      <c r="V6" s="170"/>
      <c r="W6" s="170"/>
      <c r="X6" s="170"/>
      <c r="Y6" s="170"/>
      <c r="Z6" s="173"/>
      <c r="AA6" s="173"/>
      <c r="AB6" s="170"/>
      <c r="AC6" s="170"/>
      <c r="AD6" s="170"/>
      <c r="AE6" s="170"/>
      <c r="AF6" s="159"/>
      <c r="AG6" s="168"/>
      <c r="AH6" s="168"/>
      <c r="AI6" s="168"/>
      <c r="AJ6" s="168"/>
      <c r="AK6" s="168"/>
      <c r="AL6" s="168" t="s">
        <v>118</v>
      </c>
      <c r="AM6" s="168"/>
      <c r="AN6" s="168"/>
      <c r="AO6" s="168"/>
      <c r="AP6" s="168"/>
      <c r="AQ6" s="168"/>
      <c r="AR6" s="168"/>
      <c r="AS6" s="168"/>
      <c r="AT6" s="174"/>
      <c r="AU6" s="174"/>
      <c r="AV6" s="175"/>
      <c r="AW6" s="168"/>
      <c r="AX6" s="379">
        <v>40</v>
      </c>
      <c r="AY6" s="380"/>
      <c r="AZ6" s="175" t="s">
        <v>119</v>
      </c>
      <c r="BA6" s="168"/>
      <c r="BB6" s="379">
        <v>160</v>
      </c>
      <c r="BC6" s="380"/>
      <c r="BD6" s="175" t="s">
        <v>120</v>
      </c>
      <c r="BE6" s="168"/>
      <c r="BF6" s="169"/>
    </row>
    <row r="7" spans="1:64" s="165" customFormat="1" ht="6.75" customHeight="1">
      <c r="B7" s="159"/>
      <c r="C7" s="170"/>
      <c r="D7" s="170"/>
      <c r="E7" s="170"/>
      <c r="F7" s="170"/>
      <c r="G7" s="171"/>
      <c r="H7" s="170"/>
      <c r="I7" s="170"/>
      <c r="J7" s="171"/>
      <c r="K7" s="170"/>
      <c r="L7" s="172"/>
      <c r="M7" s="172"/>
      <c r="N7" s="172"/>
      <c r="O7" s="172"/>
      <c r="P7" s="172"/>
      <c r="Q7" s="172"/>
      <c r="R7" s="172"/>
      <c r="S7" s="170"/>
      <c r="T7" s="170"/>
      <c r="U7" s="170"/>
      <c r="V7" s="170"/>
      <c r="W7" s="170"/>
      <c r="X7" s="170"/>
      <c r="Y7" s="170"/>
      <c r="Z7" s="173"/>
      <c r="AA7" s="173"/>
      <c r="AB7" s="170"/>
      <c r="AC7" s="170"/>
      <c r="AD7" s="170"/>
      <c r="AE7" s="170"/>
      <c r="AF7" s="159"/>
      <c r="AG7" s="168"/>
      <c r="AH7" s="168"/>
      <c r="AI7" s="168"/>
      <c r="AJ7" s="168"/>
      <c r="AK7" s="168"/>
      <c r="AL7" s="168"/>
      <c r="AM7" s="168"/>
      <c r="AN7" s="168"/>
      <c r="AO7" s="168"/>
      <c r="AP7" s="168"/>
      <c r="AQ7" s="168"/>
      <c r="AR7" s="168"/>
      <c r="AS7" s="168"/>
      <c r="AT7" s="168"/>
      <c r="AU7" s="152"/>
      <c r="AV7" s="152"/>
      <c r="AW7" s="152"/>
      <c r="AX7" s="152"/>
      <c r="AY7" s="152"/>
      <c r="AZ7" s="152"/>
      <c r="BA7" s="152"/>
      <c r="BB7" s="152"/>
      <c r="BC7" s="152"/>
      <c r="BD7" s="152"/>
      <c r="BE7" s="169"/>
      <c r="BF7" s="169"/>
    </row>
    <row r="8" spans="1:64" s="165" customFormat="1" ht="20.25" customHeight="1">
      <c r="B8" s="176"/>
      <c r="C8" s="176"/>
      <c r="D8" s="176"/>
      <c r="E8" s="176"/>
      <c r="F8" s="176"/>
      <c r="G8" s="177"/>
      <c r="H8" s="177"/>
      <c r="I8" s="177"/>
      <c r="J8" s="176"/>
      <c r="K8" s="176"/>
      <c r="L8" s="177"/>
      <c r="M8" s="177"/>
      <c r="N8" s="177"/>
      <c r="O8" s="176"/>
      <c r="P8" s="177"/>
      <c r="Q8" s="177"/>
      <c r="R8" s="177"/>
      <c r="S8" s="178"/>
      <c r="T8" s="179"/>
      <c r="U8" s="179"/>
      <c r="V8" s="180"/>
      <c r="W8" s="159"/>
      <c r="X8" s="159"/>
      <c r="Y8" s="159"/>
      <c r="Z8" s="173"/>
      <c r="AA8" s="181"/>
      <c r="AB8" s="171"/>
      <c r="AC8" s="173"/>
      <c r="AD8" s="173"/>
      <c r="AE8" s="173"/>
      <c r="AF8" s="182"/>
      <c r="AG8" s="183"/>
      <c r="AH8" s="183"/>
      <c r="AI8" s="183"/>
      <c r="AJ8" s="184"/>
      <c r="AK8" s="172"/>
      <c r="AL8" s="181"/>
      <c r="AM8" s="181"/>
      <c r="AN8" s="171"/>
      <c r="AO8" s="174"/>
      <c r="AP8" s="174"/>
      <c r="AQ8" s="174"/>
      <c r="AR8" s="185"/>
      <c r="AS8" s="185"/>
      <c r="AT8" s="168"/>
      <c r="AU8" s="186"/>
      <c r="AV8" s="186"/>
      <c r="AW8" s="187"/>
      <c r="AX8" s="152"/>
      <c r="AY8" s="152" t="s">
        <v>121</v>
      </c>
      <c r="AZ8" s="152"/>
      <c r="BA8" s="152"/>
      <c r="BB8" s="381">
        <f>DAY(EOMONTH(DATE(AC2,AG2,1),0))</f>
        <v>30</v>
      </c>
      <c r="BC8" s="382"/>
      <c r="BD8" s="152" t="s">
        <v>122</v>
      </c>
      <c r="BE8" s="152"/>
      <c r="BF8" s="152"/>
      <c r="BJ8" s="156"/>
      <c r="BK8" s="156"/>
      <c r="BL8" s="156"/>
    </row>
    <row r="9" spans="1:64" s="165" customFormat="1" ht="6" customHeight="1">
      <c r="B9" s="188"/>
      <c r="C9" s="188"/>
      <c r="D9" s="188"/>
      <c r="E9" s="188"/>
      <c r="F9" s="188"/>
      <c r="G9" s="176"/>
      <c r="H9" s="177"/>
      <c r="I9" s="174"/>
      <c r="J9" s="174"/>
      <c r="K9" s="188"/>
      <c r="L9" s="176"/>
      <c r="M9" s="177"/>
      <c r="N9" s="174"/>
      <c r="O9" s="174"/>
      <c r="P9" s="176"/>
      <c r="Q9" s="174"/>
      <c r="R9" s="188"/>
      <c r="S9" s="174"/>
      <c r="T9" s="174"/>
      <c r="U9" s="174"/>
      <c r="V9" s="174"/>
      <c r="W9" s="159"/>
      <c r="X9" s="159"/>
      <c r="Y9" s="159"/>
      <c r="Z9" s="170"/>
      <c r="AA9" s="184"/>
      <c r="AB9" s="184"/>
      <c r="AC9" s="170"/>
      <c r="AD9" s="170"/>
      <c r="AE9" s="170"/>
      <c r="AF9" s="189"/>
      <c r="AG9" s="173"/>
      <c r="AH9" s="184"/>
      <c r="AI9" s="170"/>
      <c r="AJ9" s="183"/>
      <c r="AK9" s="184"/>
      <c r="AL9" s="184"/>
      <c r="AM9" s="184"/>
      <c r="AN9" s="184"/>
      <c r="AO9" s="170"/>
      <c r="AP9" s="168"/>
      <c r="AQ9" s="190"/>
      <c r="AR9" s="190"/>
      <c r="AS9" s="190"/>
      <c r="AT9" s="168"/>
      <c r="AU9" s="152"/>
      <c r="AV9" s="152"/>
      <c r="AW9" s="152"/>
      <c r="AX9" s="152"/>
      <c r="AY9" s="152"/>
      <c r="AZ9" s="152"/>
      <c r="BA9" s="152"/>
      <c r="BB9" s="152"/>
      <c r="BC9" s="152"/>
      <c r="BD9" s="152"/>
      <c r="BE9" s="152"/>
      <c r="BF9" s="152"/>
      <c r="BJ9" s="156"/>
      <c r="BK9" s="156"/>
      <c r="BL9" s="156"/>
    </row>
    <row r="10" spans="1:64" s="165" customFormat="1" ht="18.75">
      <c r="B10" s="176"/>
      <c r="C10" s="176"/>
      <c r="D10" s="176"/>
      <c r="E10" s="176"/>
      <c r="F10" s="176"/>
      <c r="G10" s="177"/>
      <c r="H10" s="177"/>
      <c r="I10" s="177"/>
      <c r="J10" s="176"/>
      <c r="K10" s="176"/>
      <c r="L10" s="177"/>
      <c r="M10" s="177"/>
      <c r="N10" s="177"/>
      <c r="O10" s="176"/>
      <c r="P10" s="177"/>
      <c r="Q10" s="177"/>
      <c r="R10" s="177"/>
      <c r="S10" s="178"/>
      <c r="T10" s="179"/>
      <c r="U10" s="179"/>
      <c r="V10" s="180"/>
      <c r="W10" s="159"/>
      <c r="X10" s="159"/>
      <c r="Y10" s="159"/>
      <c r="Z10" s="173"/>
      <c r="AA10" s="181"/>
      <c r="AB10" s="171"/>
      <c r="AC10" s="173"/>
      <c r="AD10" s="173"/>
      <c r="AE10" s="173"/>
      <c r="AF10" s="189"/>
      <c r="AG10" s="183"/>
      <c r="AH10" s="183"/>
      <c r="AI10" s="183"/>
      <c r="AJ10" s="184"/>
      <c r="AK10" s="172"/>
      <c r="AL10" s="181"/>
      <c r="AM10" s="168"/>
      <c r="AN10" s="168"/>
      <c r="AO10" s="191"/>
      <c r="AP10" s="191"/>
      <c r="AQ10" s="191"/>
      <c r="AR10" s="175"/>
      <c r="AS10" s="190"/>
      <c r="AT10" s="190"/>
      <c r="AU10" s="192"/>
      <c r="AV10" s="193"/>
      <c r="AW10" s="193"/>
      <c r="AX10" s="194"/>
      <c r="AY10" s="194"/>
      <c r="AZ10" s="169" t="s">
        <v>123</v>
      </c>
      <c r="BA10" s="193"/>
      <c r="BB10" s="379">
        <v>1</v>
      </c>
      <c r="BC10" s="383"/>
      <c r="BD10" s="380"/>
      <c r="BE10" s="195" t="s">
        <v>124</v>
      </c>
      <c r="BF10" s="152"/>
      <c r="BJ10" s="156"/>
      <c r="BK10" s="156"/>
      <c r="BL10" s="156"/>
    </row>
    <row r="11" spans="1:64" s="165" customFormat="1" ht="6" customHeight="1">
      <c r="B11" s="188"/>
      <c r="C11" s="188"/>
      <c r="D11" s="188"/>
      <c r="E11" s="188"/>
      <c r="F11" s="196"/>
      <c r="G11" s="188"/>
      <c r="H11" s="188"/>
      <c r="I11" s="188"/>
      <c r="J11" s="188"/>
      <c r="K11" s="176"/>
      <c r="L11" s="177"/>
      <c r="M11" s="174"/>
      <c r="N11" s="174"/>
      <c r="O11" s="176"/>
      <c r="P11" s="174"/>
      <c r="Q11" s="188"/>
      <c r="R11" s="174"/>
      <c r="S11" s="174"/>
      <c r="T11" s="174"/>
      <c r="U11" s="174"/>
      <c r="V11" s="196"/>
      <c r="W11" s="159"/>
      <c r="X11" s="159"/>
      <c r="Y11" s="159"/>
      <c r="Z11" s="170"/>
      <c r="AA11" s="184"/>
      <c r="AB11" s="184"/>
      <c r="AC11" s="170"/>
      <c r="AD11" s="170"/>
      <c r="AE11" s="170"/>
      <c r="AF11" s="189"/>
      <c r="AG11" s="173"/>
      <c r="AH11" s="183"/>
      <c r="AI11" s="184"/>
      <c r="AJ11" s="183"/>
      <c r="AK11" s="184"/>
      <c r="AL11" s="184"/>
      <c r="AM11" s="184"/>
      <c r="AN11" s="184"/>
      <c r="AO11" s="188"/>
      <c r="AP11" s="188"/>
      <c r="AQ11" s="176"/>
      <c r="AR11" s="197"/>
      <c r="AS11" s="190"/>
      <c r="AT11" s="190"/>
      <c r="AU11" s="192"/>
      <c r="AV11" s="193"/>
      <c r="AW11" s="193"/>
      <c r="AX11" s="194"/>
      <c r="AY11" s="194"/>
      <c r="AZ11" s="193"/>
      <c r="BA11" s="193"/>
      <c r="BB11" s="198"/>
      <c r="BC11" s="198"/>
      <c r="BD11" s="198"/>
      <c r="BE11" s="195"/>
      <c r="BF11" s="152"/>
      <c r="BJ11" s="156"/>
      <c r="BK11" s="156"/>
      <c r="BL11" s="156"/>
    </row>
    <row r="12" spans="1:64" s="165" customFormat="1" ht="20.25" customHeight="1">
      <c r="B12" s="199"/>
      <c r="C12" s="199"/>
      <c r="D12" s="199"/>
      <c r="E12" s="199"/>
      <c r="F12" s="199"/>
      <c r="G12" s="199"/>
      <c r="H12" s="199"/>
      <c r="I12" s="199"/>
      <c r="J12" s="199"/>
      <c r="K12" s="199"/>
      <c r="L12" s="199"/>
      <c r="M12" s="199"/>
      <c r="N12" s="199"/>
      <c r="O12" s="199"/>
      <c r="P12" s="199"/>
      <c r="Q12" s="199"/>
      <c r="R12" s="199"/>
      <c r="S12" s="199"/>
      <c r="T12" s="199"/>
      <c r="U12" s="199"/>
      <c r="V12" s="199"/>
      <c r="W12" s="159"/>
      <c r="X12" s="159"/>
      <c r="Y12" s="159"/>
      <c r="Z12" s="176"/>
      <c r="AA12" s="200"/>
      <c r="AB12" s="200"/>
      <c r="AC12" s="176"/>
      <c r="AD12" s="173"/>
      <c r="AE12" s="173"/>
      <c r="AF12" s="182"/>
      <c r="AG12" s="171"/>
      <c r="AH12" s="183"/>
      <c r="AI12" s="184"/>
      <c r="AJ12" s="183"/>
      <c r="AK12" s="184"/>
      <c r="AL12" s="184"/>
      <c r="AM12" s="184"/>
      <c r="AN12" s="184"/>
      <c r="AO12" s="384"/>
      <c r="AP12" s="384"/>
      <c r="AQ12" s="384"/>
      <c r="AR12" s="175"/>
      <c r="AS12" s="190"/>
      <c r="AT12" s="190"/>
      <c r="AU12" s="192"/>
      <c r="AV12" s="193"/>
      <c r="AW12" s="193"/>
      <c r="AX12" s="194"/>
      <c r="AY12" s="194"/>
      <c r="AZ12" s="193"/>
      <c r="BA12" s="193"/>
      <c r="BB12" s="379">
        <v>1</v>
      </c>
      <c r="BC12" s="383"/>
      <c r="BD12" s="380"/>
      <c r="BE12" s="201" t="s">
        <v>125</v>
      </c>
      <c r="BF12" s="152"/>
      <c r="BJ12" s="156"/>
      <c r="BK12" s="156"/>
      <c r="BL12" s="156"/>
    </row>
    <row r="13" spans="1:64" s="165" customFormat="1" ht="6.75" customHeight="1">
      <c r="B13" s="199"/>
      <c r="C13" s="199"/>
      <c r="D13" s="199"/>
      <c r="E13" s="199"/>
      <c r="F13" s="199"/>
      <c r="G13" s="199"/>
      <c r="H13" s="199"/>
      <c r="I13" s="199"/>
      <c r="J13" s="199"/>
      <c r="K13" s="199"/>
      <c r="L13" s="199"/>
      <c r="M13" s="199"/>
      <c r="N13" s="199"/>
      <c r="O13" s="199"/>
      <c r="P13" s="199"/>
      <c r="Q13" s="199"/>
      <c r="R13" s="199"/>
      <c r="S13" s="199"/>
      <c r="T13" s="199"/>
      <c r="U13" s="199"/>
      <c r="V13" s="199"/>
      <c r="W13" s="159"/>
      <c r="X13" s="159"/>
      <c r="Y13" s="159"/>
      <c r="Z13" s="177"/>
      <c r="AA13" s="202"/>
      <c r="AB13" s="202"/>
      <c r="AC13" s="177"/>
      <c r="AD13" s="183"/>
      <c r="AE13" s="183"/>
      <c r="AF13" s="189"/>
      <c r="AG13" s="168"/>
      <c r="AH13" s="168"/>
      <c r="AI13" s="168"/>
      <c r="AJ13" s="168"/>
      <c r="AK13" s="168"/>
      <c r="AL13" s="168"/>
      <c r="AM13" s="168"/>
      <c r="AN13" s="168"/>
      <c r="AO13" s="188"/>
      <c r="AP13" s="188"/>
      <c r="AQ13" s="188"/>
      <c r="AR13" s="168"/>
      <c r="AS13" s="190"/>
      <c r="AT13" s="190"/>
      <c r="AU13" s="192"/>
      <c r="AV13" s="193"/>
      <c r="AW13" s="193"/>
      <c r="AX13" s="194"/>
      <c r="AY13" s="194"/>
      <c r="AZ13" s="193"/>
      <c r="BA13" s="193"/>
      <c r="BB13" s="198"/>
      <c r="BC13" s="198"/>
      <c r="BD13" s="198"/>
      <c r="BE13" s="195"/>
      <c r="BF13" s="152"/>
      <c r="BJ13" s="156"/>
      <c r="BK13" s="156"/>
      <c r="BL13" s="156"/>
    </row>
    <row r="14" spans="1:64" s="165" customFormat="1" ht="18.75">
      <c r="B14" s="199"/>
      <c r="C14" s="199"/>
      <c r="D14" s="199"/>
      <c r="E14" s="199"/>
      <c r="F14" s="199"/>
      <c r="G14" s="199"/>
      <c r="H14" s="199"/>
      <c r="I14" s="199"/>
      <c r="J14" s="199"/>
      <c r="K14" s="199"/>
      <c r="L14" s="199"/>
      <c r="M14" s="199"/>
      <c r="N14" s="199"/>
      <c r="O14" s="199"/>
      <c r="P14" s="199"/>
      <c r="Q14" s="199"/>
      <c r="R14" s="199"/>
      <c r="S14" s="199"/>
      <c r="T14" s="199"/>
      <c r="U14" s="199"/>
      <c r="V14" s="199"/>
      <c r="W14" s="159"/>
      <c r="X14" s="159"/>
      <c r="Y14" s="159"/>
      <c r="Z14" s="176"/>
      <c r="AA14" s="200"/>
      <c r="AB14" s="200"/>
      <c r="AC14" s="176"/>
      <c r="AD14" s="173"/>
      <c r="AE14" s="173"/>
      <c r="AF14" s="189"/>
      <c r="AG14" s="168"/>
      <c r="AH14" s="168"/>
      <c r="AI14" s="168"/>
      <c r="AJ14" s="168"/>
      <c r="AK14" s="168"/>
      <c r="AL14" s="168"/>
      <c r="AM14" s="168"/>
      <c r="AN14" s="168"/>
      <c r="AO14" s="174"/>
      <c r="AP14" s="174"/>
      <c r="AQ14" s="174"/>
      <c r="AR14" s="168"/>
      <c r="AS14" s="190"/>
      <c r="AT14" s="203" t="s">
        <v>126</v>
      </c>
      <c r="AU14" s="389"/>
      <c r="AV14" s="390"/>
      <c r="AW14" s="391"/>
      <c r="AX14" s="198" t="s">
        <v>127</v>
      </c>
      <c r="AY14" s="389"/>
      <c r="AZ14" s="390"/>
      <c r="BA14" s="391"/>
      <c r="BB14" s="204" t="s">
        <v>128</v>
      </c>
      <c r="BC14" s="392">
        <f>(AY14-AU14)*24</f>
        <v>0</v>
      </c>
      <c r="BD14" s="393"/>
      <c r="BE14" s="205" t="s">
        <v>129</v>
      </c>
      <c r="BF14" s="198"/>
      <c r="BJ14" s="156"/>
      <c r="BK14" s="156"/>
      <c r="BL14" s="156"/>
    </row>
    <row r="15" spans="1:64" s="165" customFormat="1" ht="6.75" customHeight="1">
      <c r="B15" s="159"/>
      <c r="C15" s="185"/>
      <c r="D15" s="185"/>
      <c r="E15" s="185"/>
      <c r="F15" s="185"/>
      <c r="G15" s="170"/>
      <c r="H15" s="170"/>
      <c r="I15" s="172"/>
      <c r="J15" s="173"/>
      <c r="K15" s="183"/>
      <c r="L15" s="184"/>
      <c r="M15" s="184"/>
      <c r="N15" s="173"/>
      <c r="O15" s="184"/>
      <c r="P15" s="170"/>
      <c r="Q15" s="183"/>
      <c r="R15" s="184"/>
      <c r="S15" s="184"/>
      <c r="T15" s="184"/>
      <c r="U15" s="184"/>
      <c r="V15" s="170"/>
      <c r="W15" s="172"/>
      <c r="X15" s="206"/>
      <c r="Y15" s="206"/>
      <c r="Z15" s="171"/>
      <c r="AA15" s="173"/>
      <c r="AB15" s="172"/>
      <c r="AC15" s="173"/>
      <c r="AD15" s="183"/>
      <c r="AE15" s="184"/>
      <c r="AF15" s="189"/>
      <c r="AG15" s="182"/>
      <c r="AH15" s="207"/>
      <c r="AI15" s="189"/>
      <c r="AJ15" s="207"/>
      <c r="AK15" s="189"/>
      <c r="AL15" s="189"/>
      <c r="AM15" s="189"/>
      <c r="AN15" s="189"/>
      <c r="AO15" s="208"/>
      <c r="AP15" s="159"/>
      <c r="AQ15" s="167"/>
      <c r="AR15" s="167"/>
      <c r="AS15" s="167"/>
      <c r="AT15" s="167"/>
      <c r="AU15" s="209"/>
      <c r="AV15" s="210"/>
      <c r="AW15" s="210"/>
      <c r="AX15" s="211"/>
      <c r="AY15" s="211"/>
      <c r="AZ15" s="210"/>
      <c r="BA15" s="210"/>
      <c r="BB15" s="212"/>
      <c r="BC15" s="212"/>
      <c r="BD15" s="212"/>
      <c r="BE15" s="213"/>
      <c r="BJ15" s="156"/>
      <c r="BK15" s="156"/>
      <c r="BL15" s="156"/>
    </row>
    <row r="16" spans="1:64" ht="8.4499999999999993" customHeight="1" thickBot="1">
      <c r="B16" s="214"/>
      <c r="C16" s="215"/>
      <c r="D16" s="215"/>
      <c r="E16" s="215"/>
      <c r="F16" s="215"/>
      <c r="G16" s="215"/>
      <c r="H16" s="214"/>
      <c r="I16" s="214"/>
      <c r="J16" s="214"/>
      <c r="K16" s="214"/>
      <c r="L16" s="214"/>
      <c r="M16" s="214"/>
      <c r="N16" s="214"/>
      <c r="O16" s="214"/>
      <c r="P16" s="214"/>
      <c r="Q16" s="214"/>
      <c r="R16" s="214"/>
      <c r="S16" s="214"/>
      <c r="T16" s="214"/>
      <c r="U16" s="214"/>
      <c r="V16" s="214"/>
      <c r="W16" s="214"/>
      <c r="X16" s="215"/>
      <c r="Y16" s="214"/>
      <c r="Z16" s="214"/>
      <c r="AA16" s="214"/>
      <c r="AB16" s="214"/>
      <c r="AC16" s="214"/>
      <c r="AD16" s="214"/>
      <c r="AE16" s="214"/>
      <c r="AF16" s="214"/>
      <c r="AG16" s="214"/>
      <c r="AH16" s="214"/>
      <c r="AI16" s="214"/>
      <c r="AJ16" s="214"/>
      <c r="AK16" s="214"/>
      <c r="AL16" s="214"/>
      <c r="AM16" s="214"/>
      <c r="AN16" s="215"/>
      <c r="AO16" s="214"/>
      <c r="AP16" s="214"/>
      <c r="AQ16" s="214"/>
      <c r="AR16" s="214"/>
      <c r="AS16" s="214"/>
      <c r="AT16" s="214"/>
      <c r="BE16" s="217"/>
      <c r="BF16" s="217"/>
      <c r="BG16" s="217"/>
    </row>
    <row r="17" spans="2:58" ht="20.25" customHeight="1">
      <c r="B17" s="394" t="s">
        <v>130</v>
      </c>
      <c r="C17" s="397" t="s">
        <v>131</v>
      </c>
      <c r="D17" s="398"/>
      <c r="E17" s="399"/>
      <c r="F17" s="218"/>
      <c r="G17" s="406" t="s">
        <v>132</v>
      </c>
      <c r="H17" s="409" t="s">
        <v>133</v>
      </c>
      <c r="I17" s="398"/>
      <c r="J17" s="398"/>
      <c r="K17" s="399"/>
      <c r="L17" s="409" t="s">
        <v>134</v>
      </c>
      <c r="M17" s="398"/>
      <c r="N17" s="398"/>
      <c r="O17" s="412"/>
      <c r="P17" s="415"/>
      <c r="Q17" s="416"/>
      <c r="R17" s="417"/>
      <c r="S17" s="424" t="s">
        <v>135</v>
      </c>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5"/>
      <c r="AV17" s="425"/>
      <c r="AW17" s="426"/>
      <c r="AX17" s="455" t="str">
        <f>IF(BB3="４週","(11) 1～4週目の勤務時間数合計","(11) 1か月の勤務時間数   合計")</f>
        <v>(11) 1～4週目の勤務時間数合計</v>
      </c>
      <c r="AY17" s="456"/>
      <c r="AZ17" s="461" t="s">
        <v>136</v>
      </c>
      <c r="BA17" s="462"/>
      <c r="BB17" s="467" t="s">
        <v>137</v>
      </c>
      <c r="BC17" s="468"/>
      <c r="BD17" s="468"/>
      <c r="BE17" s="468"/>
      <c r="BF17" s="469"/>
    </row>
    <row r="18" spans="2:58" ht="20.25" customHeight="1">
      <c r="B18" s="395"/>
      <c r="C18" s="400"/>
      <c r="D18" s="401"/>
      <c r="E18" s="402"/>
      <c r="F18" s="219"/>
      <c r="G18" s="407"/>
      <c r="H18" s="410"/>
      <c r="I18" s="401"/>
      <c r="J18" s="401"/>
      <c r="K18" s="402"/>
      <c r="L18" s="410"/>
      <c r="M18" s="401"/>
      <c r="N18" s="401"/>
      <c r="O18" s="413"/>
      <c r="P18" s="418"/>
      <c r="Q18" s="419"/>
      <c r="R18" s="420"/>
      <c r="S18" s="476" t="s">
        <v>138</v>
      </c>
      <c r="T18" s="477"/>
      <c r="U18" s="477"/>
      <c r="V18" s="477"/>
      <c r="W18" s="477"/>
      <c r="X18" s="477"/>
      <c r="Y18" s="478"/>
      <c r="Z18" s="476" t="s">
        <v>139</v>
      </c>
      <c r="AA18" s="477"/>
      <c r="AB18" s="477"/>
      <c r="AC18" s="477"/>
      <c r="AD18" s="477"/>
      <c r="AE18" s="477"/>
      <c r="AF18" s="478"/>
      <c r="AG18" s="476" t="s">
        <v>140</v>
      </c>
      <c r="AH18" s="477"/>
      <c r="AI18" s="477"/>
      <c r="AJ18" s="477"/>
      <c r="AK18" s="477"/>
      <c r="AL18" s="477"/>
      <c r="AM18" s="478"/>
      <c r="AN18" s="476" t="s">
        <v>141</v>
      </c>
      <c r="AO18" s="477"/>
      <c r="AP18" s="477"/>
      <c r="AQ18" s="477"/>
      <c r="AR18" s="477"/>
      <c r="AS18" s="477"/>
      <c r="AT18" s="478"/>
      <c r="AU18" s="479" t="s">
        <v>142</v>
      </c>
      <c r="AV18" s="480"/>
      <c r="AW18" s="481"/>
      <c r="AX18" s="457"/>
      <c r="AY18" s="458"/>
      <c r="AZ18" s="463"/>
      <c r="BA18" s="464"/>
      <c r="BB18" s="470"/>
      <c r="BC18" s="471"/>
      <c r="BD18" s="471"/>
      <c r="BE18" s="471"/>
      <c r="BF18" s="472"/>
    </row>
    <row r="19" spans="2:58" ht="20.25" customHeight="1">
      <c r="B19" s="395"/>
      <c r="C19" s="400"/>
      <c r="D19" s="401"/>
      <c r="E19" s="402"/>
      <c r="F19" s="219"/>
      <c r="G19" s="407"/>
      <c r="H19" s="410"/>
      <c r="I19" s="401"/>
      <c r="J19" s="401"/>
      <c r="K19" s="402"/>
      <c r="L19" s="410"/>
      <c r="M19" s="401"/>
      <c r="N19" s="401"/>
      <c r="O19" s="413"/>
      <c r="P19" s="418"/>
      <c r="Q19" s="419"/>
      <c r="R19" s="420"/>
      <c r="S19" s="220">
        <v>1</v>
      </c>
      <c r="T19" s="221">
        <v>2</v>
      </c>
      <c r="U19" s="221">
        <v>3</v>
      </c>
      <c r="V19" s="221">
        <v>4</v>
      </c>
      <c r="W19" s="221">
        <v>5</v>
      </c>
      <c r="X19" s="221">
        <v>6</v>
      </c>
      <c r="Y19" s="222">
        <v>7</v>
      </c>
      <c r="Z19" s="220">
        <v>8</v>
      </c>
      <c r="AA19" s="221">
        <v>9</v>
      </c>
      <c r="AB19" s="221">
        <v>10</v>
      </c>
      <c r="AC19" s="221">
        <v>11</v>
      </c>
      <c r="AD19" s="221">
        <v>12</v>
      </c>
      <c r="AE19" s="221">
        <v>13</v>
      </c>
      <c r="AF19" s="222">
        <v>14</v>
      </c>
      <c r="AG19" s="223">
        <v>15</v>
      </c>
      <c r="AH19" s="221">
        <v>16</v>
      </c>
      <c r="AI19" s="221">
        <v>17</v>
      </c>
      <c r="AJ19" s="221">
        <v>18</v>
      </c>
      <c r="AK19" s="221">
        <v>19</v>
      </c>
      <c r="AL19" s="221">
        <v>20</v>
      </c>
      <c r="AM19" s="222">
        <v>21</v>
      </c>
      <c r="AN19" s="220">
        <v>22</v>
      </c>
      <c r="AO19" s="221">
        <v>23</v>
      </c>
      <c r="AP19" s="221">
        <v>24</v>
      </c>
      <c r="AQ19" s="221">
        <v>25</v>
      </c>
      <c r="AR19" s="221">
        <v>26</v>
      </c>
      <c r="AS19" s="221">
        <v>27</v>
      </c>
      <c r="AT19" s="222">
        <v>28</v>
      </c>
      <c r="AU19" s="224" t="str">
        <f>IF($BB$3="暦月",IF(DAY(DATE($AC$2,$AG$2,29))=29,29,""),"")</f>
        <v/>
      </c>
      <c r="AV19" s="225" t="str">
        <f>IF($BB$3="暦月",IF(DAY(DATE($AC$2,$AG$2,30))=30,30,""),"")</f>
        <v/>
      </c>
      <c r="AW19" s="226" t="str">
        <f>IF($BB$3="暦月",IF(DAY(DATE($AC$2,$AG$2,31))=31,31,""),"")</f>
        <v/>
      </c>
      <c r="AX19" s="457"/>
      <c r="AY19" s="458"/>
      <c r="AZ19" s="463"/>
      <c r="BA19" s="464"/>
      <c r="BB19" s="470"/>
      <c r="BC19" s="471"/>
      <c r="BD19" s="471"/>
      <c r="BE19" s="471"/>
      <c r="BF19" s="472"/>
    </row>
    <row r="20" spans="2:58" ht="20.25" hidden="1" customHeight="1">
      <c r="B20" s="395"/>
      <c r="C20" s="400"/>
      <c r="D20" s="401"/>
      <c r="E20" s="402"/>
      <c r="F20" s="219"/>
      <c r="G20" s="407"/>
      <c r="H20" s="410"/>
      <c r="I20" s="401"/>
      <c r="J20" s="401"/>
      <c r="K20" s="402"/>
      <c r="L20" s="410"/>
      <c r="M20" s="401"/>
      <c r="N20" s="401"/>
      <c r="O20" s="413"/>
      <c r="P20" s="418"/>
      <c r="Q20" s="419"/>
      <c r="R20" s="420"/>
      <c r="S20" s="220">
        <f>WEEKDAY(DATE($AC$2,$AG$2,1))</f>
        <v>2</v>
      </c>
      <c r="T20" s="221">
        <f>WEEKDAY(DATE($AC$2,$AG$2,2))</f>
        <v>3</v>
      </c>
      <c r="U20" s="221">
        <f>WEEKDAY(DATE($AC$2,$AG$2,3))</f>
        <v>4</v>
      </c>
      <c r="V20" s="221">
        <f>WEEKDAY(DATE($AC$2,$AG$2,4))</f>
        <v>5</v>
      </c>
      <c r="W20" s="221">
        <f>WEEKDAY(DATE($AC$2,$AG$2,5))</f>
        <v>6</v>
      </c>
      <c r="X20" s="221">
        <f>WEEKDAY(DATE($AC$2,$AG$2,6))</f>
        <v>7</v>
      </c>
      <c r="Y20" s="222">
        <f>WEEKDAY(DATE($AC$2,$AG$2,7))</f>
        <v>1</v>
      </c>
      <c r="Z20" s="220">
        <f>WEEKDAY(DATE($AC$2,$AG$2,8))</f>
        <v>2</v>
      </c>
      <c r="AA20" s="221">
        <f>WEEKDAY(DATE($AC$2,$AG$2,9))</f>
        <v>3</v>
      </c>
      <c r="AB20" s="221">
        <f>WEEKDAY(DATE($AC$2,$AG$2,10))</f>
        <v>4</v>
      </c>
      <c r="AC20" s="221">
        <f>WEEKDAY(DATE($AC$2,$AG$2,11))</f>
        <v>5</v>
      </c>
      <c r="AD20" s="221">
        <f>WEEKDAY(DATE($AC$2,$AG$2,12))</f>
        <v>6</v>
      </c>
      <c r="AE20" s="221">
        <f>WEEKDAY(DATE($AC$2,$AG$2,13))</f>
        <v>7</v>
      </c>
      <c r="AF20" s="222">
        <f>WEEKDAY(DATE($AC$2,$AG$2,14))</f>
        <v>1</v>
      </c>
      <c r="AG20" s="220">
        <f>WEEKDAY(DATE($AC$2,$AG$2,15))</f>
        <v>2</v>
      </c>
      <c r="AH20" s="221">
        <f>WEEKDAY(DATE($AC$2,$AG$2,16))</f>
        <v>3</v>
      </c>
      <c r="AI20" s="221">
        <f>WEEKDAY(DATE($AC$2,$AG$2,17))</f>
        <v>4</v>
      </c>
      <c r="AJ20" s="221">
        <f>WEEKDAY(DATE($AC$2,$AG$2,18))</f>
        <v>5</v>
      </c>
      <c r="AK20" s="221">
        <f>WEEKDAY(DATE($AC$2,$AG$2,19))</f>
        <v>6</v>
      </c>
      <c r="AL20" s="221">
        <f>WEEKDAY(DATE($AC$2,$AG$2,20))</f>
        <v>7</v>
      </c>
      <c r="AM20" s="222">
        <f>WEEKDAY(DATE($AC$2,$AG$2,21))</f>
        <v>1</v>
      </c>
      <c r="AN20" s="220">
        <f>WEEKDAY(DATE($AC$2,$AG$2,22))</f>
        <v>2</v>
      </c>
      <c r="AO20" s="221">
        <f>WEEKDAY(DATE($AC$2,$AG$2,23))</f>
        <v>3</v>
      </c>
      <c r="AP20" s="221">
        <f>WEEKDAY(DATE($AC$2,$AG$2,24))</f>
        <v>4</v>
      </c>
      <c r="AQ20" s="221">
        <f>WEEKDAY(DATE($AC$2,$AG$2,25))</f>
        <v>5</v>
      </c>
      <c r="AR20" s="221">
        <f>WEEKDAY(DATE($AC$2,$AG$2,26))</f>
        <v>6</v>
      </c>
      <c r="AS20" s="221">
        <f>WEEKDAY(DATE($AC$2,$AG$2,27))</f>
        <v>7</v>
      </c>
      <c r="AT20" s="222">
        <f>WEEKDAY(DATE($AC$2,$AG$2,28))</f>
        <v>1</v>
      </c>
      <c r="AU20" s="220">
        <f>IF(AU19=29,WEEKDAY(DATE($AC$2,$AG$2,29)),0)</f>
        <v>0</v>
      </c>
      <c r="AV20" s="221">
        <f>IF(AV19=30,WEEKDAY(DATE($AC$2,$AG$2,30)),0)</f>
        <v>0</v>
      </c>
      <c r="AW20" s="222">
        <f>IF(AW19=31,WEEKDAY(DATE($AC$2,$AG$2,31)),0)</f>
        <v>0</v>
      </c>
      <c r="AX20" s="457"/>
      <c r="AY20" s="458"/>
      <c r="AZ20" s="463"/>
      <c r="BA20" s="464"/>
      <c r="BB20" s="470"/>
      <c r="BC20" s="471"/>
      <c r="BD20" s="471"/>
      <c r="BE20" s="471"/>
      <c r="BF20" s="472"/>
    </row>
    <row r="21" spans="2:58" ht="22.5" customHeight="1" thickBot="1">
      <c r="B21" s="396"/>
      <c r="C21" s="403"/>
      <c r="D21" s="404"/>
      <c r="E21" s="405"/>
      <c r="F21" s="227"/>
      <c r="G21" s="408"/>
      <c r="H21" s="411"/>
      <c r="I21" s="404"/>
      <c r="J21" s="404"/>
      <c r="K21" s="405"/>
      <c r="L21" s="411"/>
      <c r="M21" s="404"/>
      <c r="N21" s="404"/>
      <c r="O21" s="414"/>
      <c r="P21" s="421"/>
      <c r="Q21" s="422"/>
      <c r="R21" s="423"/>
      <c r="S21" s="228" t="str">
        <f>IF(S20=1,"日",IF(S20=2,"月",IF(S20=3,"火",IF(S20=4,"水",IF(S20=5,"木",IF(S20=6,"金","土"))))))</f>
        <v>月</v>
      </c>
      <c r="T21" s="229" t="str">
        <f t="shared" ref="T21:AT21" si="0">IF(T20=1,"日",IF(T20=2,"月",IF(T20=3,"火",IF(T20=4,"水",IF(T20=5,"木",IF(T20=6,"金","土"))))))</f>
        <v>火</v>
      </c>
      <c r="U21" s="229" t="str">
        <f t="shared" si="0"/>
        <v>水</v>
      </c>
      <c r="V21" s="229" t="str">
        <f t="shared" si="0"/>
        <v>木</v>
      </c>
      <c r="W21" s="229" t="str">
        <f t="shared" si="0"/>
        <v>金</v>
      </c>
      <c r="X21" s="229" t="str">
        <f t="shared" si="0"/>
        <v>土</v>
      </c>
      <c r="Y21" s="230" t="str">
        <f t="shared" si="0"/>
        <v>日</v>
      </c>
      <c r="Z21" s="228" t="str">
        <f>IF(Z20=1,"日",IF(Z20=2,"月",IF(Z20=3,"火",IF(Z20=4,"水",IF(Z20=5,"木",IF(Z20=6,"金","土"))))))</f>
        <v>月</v>
      </c>
      <c r="AA21" s="229" t="str">
        <f t="shared" si="0"/>
        <v>火</v>
      </c>
      <c r="AB21" s="229" t="str">
        <f t="shared" si="0"/>
        <v>水</v>
      </c>
      <c r="AC21" s="229" t="str">
        <f t="shared" si="0"/>
        <v>木</v>
      </c>
      <c r="AD21" s="229" t="str">
        <f t="shared" si="0"/>
        <v>金</v>
      </c>
      <c r="AE21" s="229" t="str">
        <f t="shared" si="0"/>
        <v>土</v>
      </c>
      <c r="AF21" s="230" t="str">
        <f t="shared" si="0"/>
        <v>日</v>
      </c>
      <c r="AG21" s="228" t="str">
        <f>IF(AG20=1,"日",IF(AG20=2,"月",IF(AG20=3,"火",IF(AG20=4,"水",IF(AG20=5,"木",IF(AG20=6,"金","土"))))))</f>
        <v>月</v>
      </c>
      <c r="AH21" s="229" t="str">
        <f t="shared" si="0"/>
        <v>火</v>
      </c>
      <c r="AI21" s="229" t="str">
        <f t="shared" si="0"/>
        <v>水</v>
      </c>
      <c r="AJ21" s="229" t="str">
        <f t="shared" si="0"/>
        <v>木</v>
      </c>
      <c r="AK21" s="229" t="str">
        <f t="shared" si="0"/>
        <v>金</v>
      </c>
      <c r="AL21" s="229" t="str">
        <f t="shared" si="0"/>
        <v>土</v>
      </c>
      <c r="AM21" s="230" t="str">
        <f t="shared" si="0"/>
        <v>日</v>
      </c>
      <c r="AN21" s="228" t="str">
        <f>IF(AN20=1,"日",IF(AN20=2,"月",IF(AN20=3,"火",IF(AN20=4,"水",IF(AN20=5,"木",IF(AN20=6,"金","土"))))))</f>
        <v>月</v>
      </c>
      <c r="AO21" s="229" t="str">
        <f t="shared" si="0"/>
        <v>火</v>
      </c>
      <c r="AP21" s="229" t="str">
        <f t="shared" si="0"/>
        <v>水</v>
      </c>
      <c r="AQ21" s="229" t="str">
        <f t="shared" si="0"/>
        <v>木</v>
      </c>
      <c r="AR21" s="229" t="str">
        <f t="shared" si="0"/>
        <v>金</v>
      </c>
      <c r="AS21" s="229" t="str">
        <f t="shared" si="0"/>
        <v>土</v>
      </c>
      <c r="AT21" s="230" t="str">
        <f t="shared" si="0"/>
        <v>日</v>
      </c>
      <c r="AU21" s="229" t="str">
        <f>IF(AU20=1,"日",IF(AU20=2,"月",IF(AU20=3,"火",IF(AU20=4,"水",IF(AU20=5,"木",IF(AU20=6,"金",IF(AU20=0,"","土")))))))</f>
        <v/>
      </c>
      <c r="AV21" s="229" t="str">
        <f>IF(AV20=1,"日",IF(AV20=2,"月",IF(AV20=3,"火",IF(AV20=4,"水",IF(AV20=5,"木",IF(AV20=6,"金",IF(AV20=0,"","土")))))))</f>
        <v/>
      </c>
      <c r="AW21" s="229" t="str">
        <f>IF(AW20=1,"日",IF(AW20=2,"月",IF(AW20=3,"火",IF(AW20=4,"水",IF(AW20=5,"木",IF(AW20=6,"金",IF(AW20=0,"","土")))))))</f>
        <v/>
      </c>
      <c r="AX21" s="459"/>
      <c r="AY21" s="460"/>
      <c r="AZ21" s="465"/>
      <c r="BA21" s="466"/>
      <c r="BB21" s="473"/>
      <c r="BC21" s="474"/>
      <c r="BD21" s="474"/>
      <c r="BE21" s="474"/>
      <c r="BF21" s="475"/>
    </row>
    <row r="22" spans="2:58" ht="20.25" customHeight="1">
      <c r="B22" s="427">
        <v>1</v>
      </c>
      <c r="C22" s="429"/>
      <c r="D22" s="430"/>
      <c r="E22" s="431"/>
      <c r="F22" s="231"/>
      <c r="G22" s="438"/>
      <c r="H22" s="440"/>
      <c r="I22" s="441"/>
      <c r="J22" s="441"/>
      <c r="K22" s="442"/>
      <c r="L22" s="446"/>
      <c r="M22" s="447"/>
      <c r="N22" s="447"/>
      <c r="O22" s="448"/>
      <c r="P22" s="452" t="s">
        <v>143</v>
      </c>
      <c r="Q22" s="453"/>
      <c r="R22" s="454"/>
      <c r="S22" s="232"/>
      <c r="T22" s="233"/>
      <c r="U22" s="233"/>
      <c r="V22" s="233"/>
      <c r="W22" s="233"/>
      <c r="X22" s="233"/>
      <c r="Y22" s="234"/>
      <c r="Z22" s="232"/>
      <c r="AA22" s="233"/>
      <c r="AB22" s="233"/>
      <c r="AC22" s="233"/>
      <c r="AD22" s="233"/>
      <c r="AE22" s="233"/>
      <c r="AF22" s="234"/>
      <c r="AG22" s="232"/>
      <c r="AH22" s="233"/>
      <c r="AI22" s="233"/>
      <c r="AJ22" s="233"/>
      <c r="AK22" s="233"/>
      <c r="AL22" s="233"/>
      <c r="AM22" s="234"/>
      <c r="AN22" s="232"/>
      <c r="AO22" s="233"/>
      <c r="AP22" s="233"/>
      <c r="AQ22" s="233"/>
      <c r="AR22" s="233"/>
      <c r="AS22" s="233"/>
      <c r="AT22" s="234"/>
      <c r="AU22" s="232"/>
      <c r="AV22" s="233"/>
      <c r="AW22" s="233"/>
      <c r="AX22" s="482"/>
      <c r="AY22" s="483"/>
      <c r="AZ22" s="484"/>
      <c r="BA22" s="485"/>
      <c r="BB22" s="486"/>
      <c r="BC22" s="487"/>
      <c r="BD22" s="487"/>
      <c r="BE22" s="487"/>
      <c r="BF22" s="488"/>
    </row>
    <row r="23" spans="2:58" ht="20.25" customHeight="1">
      <c r="B23" s="428"/>
      <c r="C23" s="432"/>
      <c r="D23" s="433"/>
      <c r="E23" s="434"/>
      <c r="F23" s="235"/>
      <c r="G23" s="439"/>
      <c r="H23" s="443"/>
      <c r="I23" s="444"/>
      <c r="J23" s="444"/>
      <c r="K23" s="445"/>
      <c r="L23" s="449"/>
      <c r="M23" s="450"/>
      <c r="N23" s="450"/>
      <c r="O23" s="451"/>
      <c r="P23" s="495" t="s">
        <v>144</v>
      </c>
      <c r="Q23" s="496"/>
      <c r="R23" s="497"/>
      <c r="S23" s="236" t="str">
        <f>IF(S22="","",VLOOKUP(S22,'[1]シフト記号表（勤務時間帯）'!$C$6:$K$35,9,FALSE))</f>
        <v/>
      </c>
      <c r="T23" s="237" t="str">
        <f>IF(T22="","",VLOOKUP(T22,'[1]シフト記号表（勤務時間帯）'!$C$6:$K$35,9,FALSE))</f>
        <v/>
      </c>
      <c r="U23" s="237" t="str">
        <f>IF(U22="","",VLOOKUP(U22,'[1]シフト記号表（勤務時間帯）'!$C$6:$K$35,9,FALSE))</f>
        <v/>
      </c>
      <c r="V23" s="237" t="str">
        <f>IF(V22="","",VLOOKUP(V22,'[1]シフト記号表（勤務時間帯）'!$C$6:$K$35,9,FALSE))</f>
        <v/>
      </c>
      <c r="W23" s="237" t="str">
        <f>IF(W22="","",VLOOKUP(W22,'[1]シフト記号表（勤務時間帯）'!$C$6:$K$35,9,FALSE))</f>
        <v/>
      </c>
      <c r="X23" s="237" t="str">
        <f>IF(X22="","",VLOOKUP(X22,'[1]シフト記号表（勤務時間帯）'!$C$6:$K$35,9,FALSE))</f>
        <v/>
      </c>
      <c r="Y23" s="238" t="str">
        <f>IF(Y22="","",VLOOKUP(Y22,'[1]シフト記号表（勤務時間帯）'!$C$6:$K$35,9,FALSE))</f>
        <v/>
      </c>
      <c r="Z23" s="236" t="str">
        <f>IF(Z22="","",VLOOKUP(Z22,'[1]シフト記号表（勤務時間帯）'!$C$6:$K$35,9,FALSE))</f>
        <v/>
      </c>
      <c r="AA23" s="237" t="str">
        <f>IF(AA22="","",VLOOKUP(AA22,'[1]シフト記号表（勤務時間帯）'!$C$6:$K$35,9,FALSE))</f>
        <v/>
      </c>
      <c r="AB23" s="237" t="str">
        <f>IF(AB22="","",VLOOKUP(AB22,'[1]シフト記号表（勤務時間帯）'!$C$6:$K$35,9,FALSE))</f>
        <v/>
      </c>
      <c r="AC23" s="237" t="str">
        <f>IF(AC22="","",VLOOKUP(AC22,'[1]シフト記号表（勤務時間帯）'!$C$6:$K$35,9,FALSE))</f>
        <v/>
      </c>
      <c r="AD23" s="237" t="str">
        <f>IF(AD22="","",VLOOKUP(AD22,'[1]シフト記号表（勤務時間帯）'!$C$6:$K$35,9,FALSE))</f>
        <v/>
      </c>
      <c r="AE23" s="237" t="str">
        <f>IF(AE22="","",VLOOKUP(AE22,'[1]シフト記号表（勤務時間帯）'!$C$6:$K$35,9,FALSE))</f>
        <v/>
      </c>
      <c r="AF23" s="238" t="str">
        <f>IF(AF22="","",VLOOKUP(AF22,'[1]シフト記号表（勤務時間帯）'!$C$6:$K$35,9,FALSE))</f>
        <v/>
      </c>
      <c r="AG23" s="236" t="str">
        <f>IF(AG22="","",VLOOKUP(AG22,'[1]シフト記号表（勤務時間帯）'!$C$6:$K$35,9,FALSE))</f>
        <v/>
      </c>
      <c r="AH23" s="237" t="str">
        <f>IF(AH22="","",VLOOKUP(AH22,'[1]シフト記号表（勤務時間帯）'!$C$6:$K$35,9,FALSE))</f>
        <v/>
      </c>
      <c r="AI23" s="237" t="str">
        <f>IF(AI22="","",VLOOKUP(AI22,'[1]シフト記号表（勤務時間帯）'!$C$6:$K$35,9,FALSE))</f>
        <v/>
      </c>
      <c r="AJ23" s="237" t="str">
        <f>IF(AJ22="","",VLOOKUP(AJ22,'[1]シフト記号表（勤務時間帯）'!$C$6:$K$35,9,FALSE))</f>
        <v/>
      </c>
      <c r="AK23" s="237" t="str">
        <f>IF(AK22="","",VLOOKUP(AK22,'[1]シフト記号表（勤務時間帯）'!$C$6:$K$35,9,FALSE))</f>
        <v/>
      </c>
      <c r="AL23" s="237" t="str">
        <f>IF(AL22="","",VLOOKUP(AL22,'[1]シフト記号表（勤務時間帯）'!$C$6:$K$35,9,FALSE))</f>
        <v/>
      </c>
      <c r="AM23" s="238" t="str">
        <f>IF(AM22="","",VLOOKUP(AM22,'[1]シフト記号表（勤務時間帯）'!$C$6:$K$35,9,FALSE))</f>
        <v/>
      </c>
      <c r="AN23" s="236" t="str">
        <f>IF(AN22="","",VLOOKUP(AN22,'[1]シフト記号表（勤務時間帯）'!$C$6:$K$35,9,FALSE))</f>
        <v/>
      </c>
      <c r="AO23" s="237" t="str">
        <f>IF(AO22="","",VLOOKUP(AO22,'[1]シフト記号表（勤務時間帯）'!$C$6:$K$35,9,FALSE))</f>
        <v/>
      </c>
      <c r="AP23" s="237" t="str">
        <f>IF(AP22="","",VLOOKUP(AP22,'[1]シフト記号表（勤務時間帯）'!$C$6:$K$35,9,FALSE))</f>
        <v/>
      </c>
      <c r="AQ23" s="237" t="str">
        <f>IF(AQ22="","",VLOOKUP(AQ22,'[1]シフト記号表（勤務時間帯）'!$C$6:$K$35,9,FALSE))</f>
        <v/>
      </c>
      <c r="AR23" s="237" t="str">
        <f>IF(AR22="","",VLOOKUP(AR22,'[1]シフト記号表（勤務時間帯）'!$C$6:$K$35,9,FALSE))</f>
        <v/>
      </c>
      <c r="AS23" s="237" t="str">
        <f>IF(AS22="","",VLOOKUP(AS22,'[1]シフト記号表（勤務時間帯）'!$C$6:$K$35,9,FALSE))</f>
        <v/>
      </c>
      <c r="AT23" s="238" t="str">
        <f>IF(AT22="","",VLOOKUP(AT22,'[1]シフト記号表（勤務時間帯）'!$C$6:$K$35,9,FALSE))</f>
        <v/>
      </c>
      <c r="AU23" s="236" t="str">
        <f>IF(AU22="","",VLOOKUP(AU22,'[1]シフト記号表（勤務時間帯）'!$C$6:$K$35,9,FALSE))</f>
        <v/>
      </c>
      <c r="AV23" s="237" t="str">
        <f>IF(AV22="","",VLOOKUP(AV22,'[1]シフト記号表（勤務時間帯）'!$C$6:$K$35,9,FALSE))</f>
        <v/>
      </c>
      <c r="AW23" s="237" t="str">
        <f>IF(AW22="","",VLOOKUP(AW22,'[1]シフト記号表（勤務時間帯）'!$C$6:$K$35,9,FALSE))</f>
        <v/>
      </c>
      <c r="AX23" s="498">
        <f>IF($BB$3="４週",SUM(S23:AT23),IF($BB$3="暦月",SUM(S23:AW23),""))</f>
        <v>0</v>
      </c>
      <c r="AY23" s="499"/>
      <c r="AZ23" s="500">
        <f>IF($BB$3="４週",AX23/4,IF($BB$3="暦月",通所別紙１!AX23/(通所別紙１!$BB$8/7),""))</f>
        <v>0</v>
      </c>
      <c r="BA23" s="501"/>
      <c r="BB23" s="489"/>
      <c r="BC23" s="490"/>
      <c r="BD23" s="490"/>
      <c r="BE23" s="490"/>
      <c r="BF23" s="491"/>
    </row>
    <row r="24" spans="2:58" ht="20.25" customHeight="1">
      <c r="B24" s="428"/>
      <c r="C24" s="435"/>
      <c r="D24" s="436"/>
      <c r="E24" s="437"/>
      <c r="F24" s="239">
        <f>C22</f>
        <v>0</v>
      </c>
      <c r="G24" s="439"/>
      <c r="H24" s="443"/>
      <c r="I24" s="444"/>
      <c r="J24" s="444"/>
      <c r="K24" s="445"/>
      <c r="L24" s="449"/>
      <c r="M24" s="450"/>
      <c r="N24" s="450"/>
      <c r="O24" s="451"/>
      <c r="P24" s="502" t="s">
        <v>145</v>
      </c>
      <c r="Q24" s="503"/>
      <c r="R24" s="504"/>
      <c r="S24" s="240" t="str">
        <f>IF(S22="","",VLOOKUP(S22,'[1]シフト記号表（勤務時間帯）'!$C$6:$U$35,19,FALSE))</f>
        <v/>
      </c>
      <c r="T24" s="241" t="str">
        <f>IF(T22="","",VLOOKUP(T22,'[1]シフト記号表（勤務時間帯）'!$C$6:$U$35,19,FALSE))</f>
        <v/>
      </c>
      <c r="U24" s="241" t="str">
        <f>IF(U22="","",VLOOKUP(U22,'[1]シフト記号表（勤務時間帯）'!$C$6:$U$35,19,FALSE))</f>
        <v/>
      </c>
      <c r="V24" s="241" t="str">
        <f>IF(V22="","",VLOOKUP(V22,'[1]シフト記号表（勤務時間帯）'!$C$6:$U$35,19,FALSE))</f>
        <v/>
      </c>
      <c r="W24" s="241" t="str">
        <f>IF(W22="","",VLOOKUP(W22,'[1]シフト記号表（勤務時間帯）'!$C$6:$U$35,19,FALSE))</f>
        <v/>
      </c>
      <c r="X24" s="241" t="str">
        <f>IF(X22="","",VLOOKUP(X22,'[1]シフト記号表（勤務時間帯）'!$C$6:$U$35,19,FALSE))</f>
        <v/>
      </c>
      <c r="Y24" s="242" t="str">
        <f>IF(Y22="","",VLOOKUP(Y22,'[1]シフト記号表（勤務時間帯）'!$C$6:$U$35,19,FALSE))</f>
        <v/>
      </c>
      <c r="Z24" s="240" t="str">
        <f>IF(Z22="","",VLOOKUP(Z22,'[1]シフト記号表（勤務時間帯）'!$C$6:$U$35,19,FALSE))</f>
        <v/>
      </c>
      <c r="AA24" s="241" t="str">
        <f>IF(AA22="","",VLOOKUP(AA22,'[1]シフト記号表（勤務時間帯）'!$C$6:$U$35,19,FALSE))</f>
        <v/>
      </c>
      <c r="AB24" s="241" t="str">
        <f>IF(AB22="","",VLOOKUP(AB22,'[1]シフト記号表（勤務時間帯）'!$C$6:$U$35,19,FALSE))</f>
        <v/>
      </c>
      <c r="AC24" s="241" t="str">
        <f>IF(AC22="","",VLOOKUP(AC22,'[1]シフト記号表（勤務時間帯）'!$C$6:$U$35,19,FALSE))</f>
        <v/>
      </c>
      <c r="AD24" s="241" t="str">
        <f>IF(AD22="","",VLOOKUP(AD22,'[1]シフト記号表（勤務時間帯）'!$C$6:$U$35,19,FALSE))</f>
        <v/>
      </c>
      <c r="AE24" s="241" t="str">
        <f>IF(AE22="","",VLOOKUP(AE22,'[1]シフト記号表（勤務時間帯）'!$C$6:$U$35,19,FALSE))</f>
        <v/>
      </c>
      <c r="AF24" s="242" t="str">
        <f>IF(AF22="","",VLOOKUP(AF22,'[1]シフト記号表（勤務時間帯）'!$C$6:$U$35,19,FALSE))</f>
        <v/>
      </c>
      <c r="AG24" s="240" t="str">
        <f>IF(AG22="","",VLOOKUP(AG22,'[1]シフト記号表（勤務時間帯）'!$C$6:$U$35,19,FALSE))</f>
        <v/>
      </c>
      <c r="AH24" s="241" t="str">
        <f>IF(AH22="","",VLOOKUP(AH22,'[1]シフト記号表（勤務時間帯）'!$C$6:$U$35,19,FALSE))</f>
        <v/>
      </c>
      <c r="AI24" s="241" t="str">
        <f>IF(AI22="","",VLOOKUP(AI22,'[1]シフト記号表（勤務時間帯）'!$C$6:$U$35,19,FALSE))</f>
        <v/>
      </c>
      <c r="AJ24" s="241" t="str">
        <f>IF(AJ22="","",VLOOKUP(AJ22,'[1]シフト記号表（勤務時間帯）'!$C$6:$U$35,19,FALSE))</f>
        <v/>
      </c>
      <c r="AK24" s="241" t="str">
        <f>IF(AK22="","",VLOOKUP(AK22,'[1]シフト記号表（勤務時間帯）'!$C$6:$U$35,19,FALSE))</f>
        <v/>
      </c>
      <c r="AL24" s="241" t="str">
        <f>IF(AL22="","",VLOOKUP(AL22,'[1]シフト記号表（勤務時間帯）'!$C$6:$U$35,19,FALSE))</f>
        <v/>
      </c>
      <c r="AM24" s="242" t="str">
        <f>IF(AM22="","",VLOOKUP(AM22,'[1]シフト記号表（勤務時間帯）'!$C$6:$U$35,19,FALSE))</f>
        <v/>
      </c>
      <c r="AN24" s="240" t="str">
        <f>IF(AN22="","",VLOOKUP(AN22,'[1]シフト記号表（勤務時間帯）'!$C$6:$U$35,19,FALSE))</f>
        <v/>
      </c>
      <c r="AO24" s="241" t="str">
        <f>IF(AO22="","",VLOOKUP(AO22,'[1]シフト記号表（勤務時間帯）'!$C$6:$U$35,19,FALSE))</f>
        <v/>
      </c>
      <c r="AP24" s="241" t="str">
        <f>IF(AP22="","",VLOOKUP(AP22,'[1]シフト記号表（勤務時間帯）'!$C$6:$U$35,19,FALSE))</f>
        <v/>
      </c>
      <c r="AQ24" s="241" t="str">
        <f>IF(AQ22="","",VLOOKUP(AQ22,'[1]シフト記号表（勤務時間帯）'!$C$6:$U$35,19,FALSE))</f>
        <v/>
      </c>
      <c r="AR24" s="241" t="str">
        <f>IF(AR22="","",VLOOKUP(AR22,'[1]シフト記号表（勤務時間帯）'!$C$6:$U$35,19,FALSE))</f>
        <v/>
      </c>
      <c r="AS24" s="241" t="str">
        <f>IF(AS22="","",VLOOKUP(AS22,'[1]シフト記号表（勤務時間帯）'!$C$6:$U$35,19,FALSE))</f>
        <v/>
      </c>
      <c r="AT24" s="242" t="str">
        <f>IF(AT22="","",VLOOKUP(AT22,'[1]シフト記号表（勤務時間帯）'!$C$6:$U$35,19,FALSE))</f>
        <v/>
      </c>
      <c r="AU24" s="240" t="str">
        <f>IF(AU22="","",VLOOKUP(AU22,'[1]シフト記号表（勤務時間帯）'!$C$6:$U$35,19,FALSE))</f>
        <v/>
      </c>
      <c r="AV24" s="241" t="str">
        <f>IF(AV22="","",VLOOKUP(AV22,'[1]シフト記号表（勤務時間帯）'!$C$6:$U$35,19,FALSE))</f>
        <v/>
      </c>
      <c r="AW24" s="241" t="str">
        <f>IF(AW22="","",VLOOKUP(AW22,'[1]シフト記号表（勤務時間帯）'!$C$6:$U$35,19,FALSE))</f>
        <v/>
      </c>
      <c r="AX24" s="505">
        <f>IF($BB$3="４週",SUM(S24:AT24),IF($BB$3="暦月",SUM(S24:AW24),""))</f>
        <v>0</v>
      </c>
      <c r="AY24" s="506"/>
      <c r="AZ24" s="507">
        <f>IF($BB$3="４週",AX24/4,IF($BB$3="暦月",通所別紙１!AX24/(通所別紙１!$BB$8/7),""))</f>
        <v>0</v>
      </c>
      <c r="BA24" s="508"/>
      <c r="BB24" s="492"/>
      <c r="BC24" s="493"/>
      <c r="BD24" s="493"/>
      <c r="BE24" s="493"/>
      <c r="BF24" s="494"/>
    </row>
    <row r="25" spans="2:58" ht="20.25" customHeight="1">
      <c r="B25" s="428">
        <f>B22+1</f>
        <v>2</v>
      </c>
      <c r="C25" s="509"/>
      <c r="D25" s="510"/>
      <c r="E25" s="511"/>
      <c r="F25" s="243"/>
      <c r="G25" s="512"/>
      <c r="H25" s="514"/>
      <c r="I25" s="444"/>
      <c r="J25" s="444"/>
      <c r="K25" s="445"/>
      <c r="L25" s="515"/>
      <c r="M25" s="516"/>
      <c r="N25" s="516"/>
      <c r="O25" s="517"/>
      <c r="P25" s="521" t="s">
        <v>146</v>
      </c>
      <c r="Q25" s="522"/>
      <c r="R25" s="523"/>
      <c r="S25" s="232"/>
      <c r="T25" s="233"/>
      <c r="U25" s="233"/>
      <c r="V25" s="233"/>
      <c r="W25" s="233"/>
      <c r="X25" s="233"/>
      <c r="Y25" s="234"/>
      <c r="Z25" s="232"/>
      <c r="AA25" s="233"/>
      <c r="AB25" s="233"/>
      <c r="AC25" s="233"/>
      <c r="AD25" s="233"/>
      <c r="AE25" s="233"/>
      <c r="AF25" s="234"/>
      <c r="AG25" s="232"/>
      <c r="AH25" s="233"/>
      <c r="AI25" s="233"/>
      <c r="AJ25" s="233"/>
      <c r="AK25" s="233"/>
      <c r="AL25" s="233"/>
      <c r="AM25" s="234"/>
      <c r="AN25" s="232"/>
      <c r="AO25" s="233"/>
      <c r="AP25" s="233"/>
      <c r="AQ25" s="233"/>
      <c r="AR25" s="233"/>
      <c r="AS25" s="233"/>
      <c r="AT25" s="234"/>
      <c r="AU25" s="232"/>
      <c r="AV25" s="233"/>
      <c r="AW25" s="233"/>
      <c r="AX25" s="524"/>
      <c r="AY25" s="525"/>
      <c r="AZ25" s="526"/>
      <c r="BA25" s="527"/>
      <c r="BB25" s="528"/>
      <c r="BC25" s="529"/>
      <c r="BD25" s="529"/>
      <c r="BE25" s="529"/>
      <c r="BF25" s="530"/>
    </row>
    <row r="26" spans="2:58" ht="20.25" customHeight="1">
      <c r="B26" s="428"/>
      <c r="C26" s="432"/>
      <c r="D26" s="433"/>
      <c r="E26" s="434"/>
      <c r="F26" s="235"/>
      <c r="G26" s="439"/>
      <c r="H26" s="443"/>
      <c r="I26" s="444"/>
      <c r="J26" s="444"/>
      <c r="K26" s="445"/>
      <c r="L26" s="449"/>
      <c r="M26" s="450"/>
      <c r="N26" s="450"/>
      <c r="O26" s="451"/>
      <c r="P26" s="495" t="s">
        <v>144</v>
      </c>
      <c r="Q26" s="496"/>
      <c r="R26" s="497"/>
      <c r="S26" s="236" t="str">
        <f>IF(S25="","",VLOOKUP(S25,'[1]シフト記号表（勤務時間帯）'!$C$6:$K$35,9,FALSE))</f>
        <v/>
      </c>
      <c r="T26" s="237" t="str">
        <f>IF(T25="","",VLOOKUP(T25,'[1]シフト記号表（勤務時間帯）'!$C$6:$K$35,9,FALSE))</f>
        <v/>
      </c>
      <c r="U26" s="237" t="str">
        <f>IF(U25="","",VLOOKUP(U25,'[1]シフト記号表（勤務時間帯）'!$C$6:$K$35,9,FALSE))</f>
        <v/>
      </c>
      <c r="V26" s="237" t="str">
        <f>IF(V25="","",VLOOKUP(V25,'[1]シフト記号表（勤務時間帯）'!$C$6:$K$35,9,FALSE))</f>
        <v/>
      </c>
      <c r="W26" s="237" t="str">
        <f>IF(W25="","",VLOOKUP(W25,'[1]シフト記号表（勤務時間帯）'!$C$6:$K$35,9,FALSE))</f>
        <v/>
      </c>
      <c r="X26" s="237" t="str">
        <f>IF(X25="","",VLOOKUP(X25,'[1]シフト記号表（勤務時間帯）'!$C$6:$K$35,9,FALSE))</f>
        <v/>
      </c>
      <c r="Y26" s="238" t="str">
        <f>IF(Y25="","",VLOOKUP(Y25,'[1]シフト記号表（勤務時間帯）'!$C$6:$K$35,9,FALSE))</f>
        <v/>
      </c>
      <c r="Z26" s="236" t="str">
        <f>IF(Z25="","",VLOOKUP(Z25,'[1]シフト記号表（勤務時間帯）'!$C$6:$K$35,9,FALSE))</f>
        <v/>
      </c>
      <c r="AA26" s="237" t="str">
        <f>IF(AA25="","",VLOOKUP(AA25,'[1]シフト記号表（勤務時間帯）'!$C$6:$K$35,9,FALSE))</f>
        <v/>
      </c>
      <c r="AB26" s="237" t="str">
        <f>IF(AB25="","",VLOOKUP(AB25,'[1]シフト記号表（勤務時間帯）'!$C$6:$K$35,9,FALSE))</f>
        <v/>
      </c>
      <c r="AC26" s="237" t="str">
        <f>IF(AC25="","",VLOOKUP(AC25,'[1]シフト記号表（勤務時間帯）'!$C$6:$K$35,9,FALSE))</f>
        <v/>
      </c>
      <c r="AD26" s="237" t="str">
        <f>IF(AD25="","",VLOOKUP(AD25,'[1]シフト記号表（勤務時間帯）'!$C$6:$K$35,9,FALSE))</f>
        <v/>
      </c>
      <c r="AE26" s="237" t="str">
        <f>IF(AE25="","",VLOOKUP(AE25,'[1]シフト記号表（勤務時間帯）'!$C$6:$K$35,9,FALSE))</f>
        <v/>
      </c>
      <c r="AF26" s="238" t="str">
        <f>IF(AF25="","",VLOOKUP(AF25,'[1]シフト記号表（勤務時間帯）'!$C$6:$K$35,9,FALSE))</f>
        <v/>
      </c>
      <c r="AG26" s="236" t="str">
        <f>IF(AG25="","",VLOOKUP(AG25,'[1]シフト記号表（勤務時間帯）'!$C$6:$K$35,9,FALSE))</f>
        <v/>
      </c>
      <c r="AH26" s="237" t="str">
        <f>IF(AH25="","",VLOOKUP(AH25,'[1]シフト記号表（勤務時間帯）'!$C$6:$K$35,9,FALSE))</f>
        <v/>
      </c>
      <c r="AI26" s="237" t="str">
        <f>IF(AI25="","",VLOOKUP(AI25,'[1]シフト記号表（勤務時間帯）'!$C$6:$K$35,9,FALSE))</f>
        <v/>
      </c>
      <c r="AJ26" s="237" t="str">
        <f>IF(AJ25="","",VLOOKUP(AJ25,'[1]シフト記号表（勤務時間帯）'!$C$6:$K$35,9,FALSE))</f>
        <v/>
      </c>
      <c r="AK26" s="237" t="str">
        <f>IF(AK25="","",VLOOKUP(AK25,'[1]シフト記号表（勤務時間帯）'!$C$6:$K$35,9,FALSE))</f>
        <v/>
      </c>
      <c r="AL26" s="237" t="str">
        <f>IF(AL25="","",VLOOKUP(AL25,'[1]シフト記号表（勤務時間帯）'!$C$6:$K$35,9,FALSE))</f>
        <v/>
      </c>
      <c r="AM26" s="238" t="str">
        <f>IF(AM25="","",VLOOKUP(AM25,'[1]シフト記号表（勤務時間帯）'!$C$6:$K$35,9,FALSE))</f>
        <v/>
      </c>
      <c r="AN26" s="236" t="str">
        <f>IF(AN25="","",VLOOKUP(AN25,'[1]シフト記号表（勤務時間帯）'!$C$6:$K$35,9,FALSE))</f>
        <v/>
      </c>
      <c r="AO26" s="237" t="str">
        <f>IF(AO25="","",VLOOKUP(AO25,'[1]シフト記号表（勤務時間帯）'!$C$6:$K$35,9,FALSE))</f>
        <v/>
      </c>
      <c r="AP26" s="237" t="str">
        <f>IF(AP25="","",VLOOKUP(AP25,'[1]シフト記号表（勤務時間帯）'!$C$6:$K$35,9,FALSE))</f>
        <v/>
      </c>
      <c r="AQ26" s="237" t="str">
        <f>IF(AQ25="","",VLOOKUP(AQ25,'[1]シフト記号表（勤務時間帯）'!$C$6:$K$35,9,FALSE))</f>
        <v/>
      </c>
      <c r="AR26" s="237" t="str">
        <f>IF(AR25="","",VLOOKUP(AR25,'[1]シフト記号表（勤務時間帯）'!$C$6:$K$35,9,FALSE))</f>
        <v/>
      </c>
      <c r="AS26" s="237" t="str">
        <f>IF(AS25="","",VLOOKUP(AS25,'[1]シフト記号表（勤務時間帯）'!$C$6:$K$35,9,FALSE))</f>
        <v/>
      </c>
      <c r="AT26" s="238" t="str">
        <f>IF(AT25="","",VLOOKUP(AT25,'[1]シフト記号表（勤務時間帯）'!$C$6:$K$35,9,FALSE))</f>
        <v/>
      </c>
      <c r="AU26" s="236" t="str">
        <f>IF(AU25="","",VLOOKUP(AU25,'[1]シフト記号表（勤務時間帯）'!$C$6:$K$35,9,FALSE))</f>
        <v/>
      </c>
      <c r="AV26" s="237" t="str">
        <f>IF(AV25="","",VLOOKUP(AV25,'[1]シフト記号表（勤務時間帯）'!$C$6:$K$35,9,FALSE))</f>
        <v/>
      </c>
      <c r="AW26" s="237" t="str">
        <f>IF(AW25="","",VLOOKUP(AW25,'[1]シフト記号表（勤務時間帯）'!$C$6:$K$35,9,FALSE))</f>
        <v/>
      </c>
      <c r="AX26" s="498">
        <f>IF($BB$3="４週",SUM(S26:AT26),IF($BB$3="暦月",SUM(S26:AW26),""))</f>
        <v>0</v>
      </c>
      <c r="AY26" s="499"/>
      <c r="AZ26" s="500">
        <f>IF($BB$3="４週",AX26/4,IF($BB$3="暦月",通所別紙１!AX26/(通所別紙１!$BB$8/7),""))</f>
        <v>0</v>
      </c>
      <c r="BA26" s="501"/>
      <c r="BB26" s="489"/>
      <c r="BC26" s="490"/>
      <c r="BD26" s="490"/>
      <c r="BE26" s="490"/>
      <c r="BF26" s="491"/>
    </row>
    <row r="27" spans="2:58" ht="20.25" customHeight="1">
      <c r="B27" s="428"/>
      <c r="C27" s="435"/>
      <c r="D27" s="436"/>
      <c r="E27" s="437"/>
      <c r="F27" s="235">
        <f>C25</f>
        <v>0</v>
      </c>
      <c r="G27" s="513"/>
      <c r="H27" s="443"/>
      <c r="I27" s="444"/>
      <c r="J27" s="444"/>
      <c r="K27" s="445"/>
      <c r="L27" s="518"/>
      <c r="M27" s="519"/>
      <c r="N27" s="519"/>
      <c r="O27" s="520"/>
      <c r="P27" s="502" t="s">
        <v>145</v>
      </c>
      <c r="Q27" s="503"/>
      <c r="R27" s="504"/>
      <c r="S27" s="240" t="str">
        <f>IF(S25="","",VLOOKUP(S25,'[1]シフト記号表（勤務時間帯）'!$C$6:$U$35,19,FALSE))</f>
        <v/>
      </c>
      <c r="T27" s="241" t="str">
        <f>IF(T25="","",VLOOKUP(T25,'[1]シフト記号表（勤務時間帯）'!$C$6:$U$35,19,FALSE))</f>
        <v/>
      </c>
      <c r="U27" s="241" t="str">
        <f>IF(U25="","",VLOOKUP(U25,'[1]シフト記号表（勤務時間帯）'!$C$6:$U$35,19,FALSE))</f>
        <v/>
      </c>
      <c r="V27" s="241" t="str">
        <f>IF(V25="","",VLOOKUP(V25,'[1]シフト記号表（勤務時間帯）'!$C$6:$U$35,19,FALSE))</f>
        <v/>
      </c>
      <c r="W27" s="241" t="str">
        <f>IF(W25="","",VLOOKUP(W25,'[1]シフト記号表（勤務時間帯）'!$C$6:$U$35,19,FALSE))</f>
        <v/>
      </c>
      <c r="X27" s="241" t="str">
        <f>IF(X25="","",VLOOKUP(X25,'[1]シフト記号表（勤務時間帯）'!$C$6:$U$35,19,FALSE))</f>
        <v/>
      </c>
      <c r="Y27" s="242" t="str">
        <f>IF(Y25="","",VLOOKUP(Y25,'[1]シフト記号表（勤務時間帯）'!$C$6:$U$35,19,FALSE))</f>
        <v/>
      </c>
      <c r="Z27" s="240" t="str">
        <f>IF(Z25="","",VLOOKUP(Z25,'[1]シフト記号表（勤務時間帯）'!$C$6:$U$35,19,FALSE))</f>
        <v/>
      </c>
      <c r="AA27" s="241" t="str">
        <f>IF(AA25="","",VLOOKUP(AA25,'[1]シフト記号表（勤務時間帯）'!$C$6:$U$35,19,FALSE))</f>
        <v/>
      </c>
      <c r="AB27" s="241" t="str">
        <f>IF(AB25="","",VLOOKUP(AB25,'[1]シフト記号表（勤務時間帯）'!$C$6:$U$35,19,FALSE))</f>
        <v/>
      </c>
      <c r="AC27" s="241" t="str">
        <f>IF(AC25="","",VLOOKUP(AC25,'[1]シフト記号表（勤務時間帯）'!$C$6:$U$35,19,FALSE))</f>
        <v/>
      </c>
      <c r="AD27" s="241" t="str">
        <f>IF(AD25="","",VLOOKUP(AD25,'[1]シフト記号表（勤務時間帯）'!$C$6:$U$35,19,FALSE))</f>
        <v/>
      </c>
      <c r="AE27" s="241" t="str">
        <f>IF(AE25="","",VLOOKUP(AE25,'[1]シフト記号表（勤務時間帯）'!$C$6:$U$35,19,FALSE))</f>
        <v/>
      </c>
      <c r="AF27" s="242" t="str">
        <f>IF(AF25="","",VLOOKUP(AF25,'[1]シフト記号表（勤務時間帯）'!$C$6:$U$35,19,FALSE))</f>
        <v/>
      </c>
      <c r="AG27" s="240" t="str">
        <f>IF(AG25="","",VLOOKUP(AG25,'[1]シフト記号表（勤務時間帯）'!$C$6:$U$35,19,FALSE))</f>
        <v/>
      </c>
      <c r="AH27" s="241" t="str">
        <f>IF(AH25="","",VLOOKUP(AH25,'[1]シフト記号表（勤務時間帯）'!$C$6:$U$35,19,FALSE))</f>
        <v/>
      </c>
      <c r="AI27" s="241" t="str">
        <f>IF(AI25="","",VLOOKUP(AI25,'[1]シフト記号表（勤務時間帯）'!$C$6:$U$35,19,FALSE))</f>
        <v/>
      </c>
      <c r="AJ27" s="241" t="str">
        <f>IF(AJ25="","",VLOOKUP(AJ25,'[1]シフト記号表（勤務時間帯）'!$C$6:$U$35,19,FALSE))</f>
        <v/>
      </c>
      <c r="AK27" s="241" t="str">
        <f>IF(AK25="","",VLOOKUP(AK25,'[1]シフト記号表（勤務時間帯）'!$C$6:$U$35,19,FALSE))</f>
        <v/>
      </c>
      <c r="AL27" s="241" t="str">
        <f>IF(AL25="","",VLOOKUP(AL25,'[1]シフト記号表（勤務時間帯）'!$C$6:$U$35,19,FALSE))</f>
        <v/>
      </c>
      <c r="AM27" s="242" t="str">
        <f>IF(AM25="","",VLOOKUP(AM25,'[1]シフト記号表（勤務時間帯）'!$C$6:$U$35,19,FALSE))</f>
        <v/>
      </c>
      <c r="AN27" s="240" t="str">
        <f>IF(AN25="","",VLOOKUP(AN25,'[1]シフト記号表（勤務時間帯）'!$C$6:$U$35,19,FALSE))</f>
        <v/>
      </c>
      <c r="AO27" s="241" t="str">
        <f>IF(AO25="","",VLOOKUP(AO25,'[1]シフト記号表（勤務時間帯）'!$C$6:$U$35,19,FALSE))</f>
        <v/>
      </c>
      <c r="AP27" s="241" t="str">
        <f>IF(AP25="","",VLOOKUP(AP25,'[1]シフト記号表（勤務時間帯）'!$C$6:$U$35,19,FALSE))</f>
        <v/>
      </c>
      <c r="AQ27" s="241" t="str">
        <f>IF(AQ25="","",VLOOKUP(AQ25,'[1]シフト記号表（勤務時間帯）'!$C$6:$U$35,19,FALSE))</f>
        <v/>
      </c>
      <c r="AR27" s="241" t="str">
        <f>IF(AR25="","",VLOOKUP(AR25,'[1]シフト記号表（勤務時間帯）'!$C$6:$U$35,19,FALSE))</f>
        <v/>
      </c>
      <c r="AS27" s="241" t="str">
        <f>IF(AS25="","",VLOOKUP(AS25,'[1]シフト記号表（勤務時間帯）'!$C$6:$U$35,19,FALSE))</f>
        <v/>
      </c>
      <c r="AT27" s="242" t="str">
        <f>IF(AT25="","",VLOOKUP(AT25,'[1]シフト記号表（勤務時間帯）'!$C$6:$U$35,19,FALSE))</f>
        <v/>
      </c>
      <c r="AU27" s="240" t="str">
        <f>IF(AU25="","",VLOOKUP(AU25,'[1]シフト記号表（勤務時間帯）'!$C$6:$U$35,19,FALSE))</f>
        <v/>
      </c>
      <c r="AV27" s="241" t="str">
        <f>IF(AV25="","",VLOOKUP(AV25,'[1]シフト記号表（勤務時間帯）'!$C$6:$U$35,19,FALSE))</f>
        <v/>
      </c>
      <c r="AW27" s="241" t="str">
        <f>IF(AW25="","",VLOOKUP(AW25,'[1]シフト記号表（勤務時間帯）'!$C$6:$U$35,19,FALSE))</f>
        <v/>
      </c>
      <c r="AX27" s="505">
        <f>IF($BB$3="４週",SUM(S27:AT27),IF($BB$3="暦月",SUM(S27:AW27),""))</f>
        <v>0</v>
      </c>
      <c r="AY27" s="506"/>
      <c r="AZ27" s="507">
        <f>IF($BB$3="４週",AX27/4,IF($BB$3="暦月",通所別紙１!AX27/(通所別紙１!$BB$8/7),""))</f>
        <v>0</v>
      </c>
      <c r="BA27" s="508"/>
      <c r="BB27" s="492"/>
      <c r="BC27" s="493"/>
      <c r="BD27" s="493"/>
      <c r="BE27" s="493"/>
      <c r="BF27" s="494"/>
    </row>
    <row r="28" spans="2:58" ht="20.25" customHeight="1">
      <c r="B28" s="428">
        <f>B25+1</f>
        <v>3</v>
      </c>
      <c r="C28" s="531"/>
      <c r="D28" s="532"/>
      <c r="E28" s="533"/>
      <c r="F28" s="243"/>
      <c r="G28" s="512"/>
      <c r="H28" s="514"/>
      <c r="I28" s="444"/>
      <c r="J28" s="444"/>
      <c r="K28" s="445"/>
      <c r="L28" s="515"/>
      <c r="M28" s="516"/>
      <c r="N28" s="516"/>
      <c r="O28" s="517"/>
      <c r="P28" s="521" t="s">
        <v>147</v>
      </c>
      <c r="Q28" s="522"/>
      <c r="R28" s="523"/>
      <c r="S28" s="232"/>
      <c r="T28" s="233"/>
      <c r="U28" s="233"/>
      <c r="V28" s="233"/>
      <c r="W28" s="233"/>
      <c r="X28" s="233"/>
      <c r="Y28" s="234"/>
      <c r="Z28" s="232"/>
      <c r="AA28" s="233"/>
      <c r="AB28" s="233"/>
      <c r="AC28" s="233"/>
      <c r="AD28" s="233"/>
      <c r="AE28" s="233"/>
      <c r="AF28" s="234"/>
      <c r="AG28" s="232"/>
      <c r="AH28" s="233"/>
      <c r="AI28" s="233"/>
      <c r="AJ28" s="233"/>
      <c r="AK28" s="233"/>
      <c r="AL28" s="233"/>
      <c r="AM28" s="234"/>
      <c r="AN28" s="232"/>
      <c r="AO28" s="233"/>
      <c r="AP28" s="233"/>
      <c r="AQ28" s="233"/>
      <c r="AR28" s="233"/>
      <c r="AS28" s="233"/>
      <c r="AT28" s="234"/>
      <c r="AU28" s="232"/>
      <c r="AV28" s="233"/>
      <c r="AW28" s="233"/>
      <c r="AX28" s="524"/>
      <c r="AY28" s="525"/>
      <c r="AZ28" s="526"/>
      <c r="BA28" s="527"/>
      <c r="BB28" s="528"/>
      <c r="BC28" s="529"/>
      <c r="BD28" s="529"/>
      <c r="BE28" s="529"/>
      <c r="BF28" s="530"/>
    </row>
    <row r="29" spans="2:58" ht="20.25" customHeight="1">
      <c r="B29" s="428"/>
      <c r="C29" s="534"/>
      <c r="D29" s="535"/>
      <c r="E29" s="536"/>
      <c r="F29" s="235"/>
      <c r="G29" s="439"/>
      <c r="H29" s="443"/>
      <c r="I29" s="444"/>
      <c r="J29" s="444"/>
      <c r="K29" s="445"/>
      <c r="L29" s="449"/>
      <c r="M29" s="450"/>
      <c r="N29" s="450"/>
      <c r="O29" s="451"/>
      <c r="P29" s="495" t="s">
        <v>144</v>
      </c>
      <c r="Q29" s="496"/>
      <c r="R29" s="497"/>
      <c r="S29" s="236" t="str">
        <f>IF(S28="","",VLOOKUP(S28,'[1]シフト記号表（勤務時間帯）'!$C$6:$K$35,9,FALSE))</f>
        <v/>
      </c>
      <c r="T29" s="237" t="str">
        <f>IF(T28="","",VLOOKUP(T28,'[1]シフト記号表（勤務時間帯）'!$C$6:$K$35,9,FALSE))</f>
        <v/>
      </c>
      <c r="U29" s="237" t="str">
        <f>IF(U28="","",VLOOKUP(U28,'[1]シフト記号表（勤務時間帯）'!$C$6:$K$35,9,FALSE))</f>
        <v/>
      </c>
      <c r="V29" s="237" t="str">
        <f>IF(V28="","",VLOOKUP(V28,'[1]シフト記号表（勤務時間帯）'!$C$6:$K$35,9,FALSE))</f>
        <v/>
      </c>
      <c r="W29" s="237" t="str">
        <f>IF(W28="","",VLOOKUP(W28,'[1]シフト記号表（勤務時間帯）'!$C$6:$K$35,9,FALSE))</f>
        <v/>
      </c>
      <c r="X29" s="237" t="str">
        <f>IF(X28="","",VLOOKUP(X28,'[1]シフト記号表（勤務時間帯）'!$C$6:$K$35,9,FALSE))</f>
        <v/>
      </c>
      <c r="Y29" s="238" t="str">
        <f>IF(Y28="","",VLOOKUP(Y28,'[1]シフト記号表（勤務時間帯）'!$C$6:$K$35,9,FALSE))</f>
        <v/>
      </c>
      <c r="Z29" s="236" t="str">
        <f>IF(Z28="","",VLOOKUP(Z28,'[1]シフト記号表（勤務時間帯）'!$C$6:$K$35,9,FALSE))</f>
        <v/>
      </c>
      <c r="AA29" s="237" t="str">
        <f>IF(AA28="","",VLOOKUP(AA28,'[1]シフト記号表（勤務時間帯）'!$C$6:$K$35,9,FALSE))</f>
        <v/>
      </c>
      <c r="AB29" s="237" t="str">
        <f>IF(AB28="","",VLOOKUP(AB28,'[1]シフト記号表（勤務時間帯）'!$C$6:$K$35,9,FALSE))</f>
        <v/>
      </c>
      <c r="AC29" s="237" t="str">
        <f>IF(AC28="","",VLOOKUP(AC28,'[1]シフト記号表（勤務時間帯）'!$C$6:$K$35,9,FALSE))</f>
        <v/>
      </c>
      <c r="AD29" s="237" t="str">
        <f>IF(AD28="","",VLOOKUP(AD28,'[1]シフト記号表（勤務時間帯）'!$C$6:$K$35,9,FALSE))</f>
        <v/>
      </c>
      <c r="AE29" s="237" t="str">
        <f>IF(AE28="","",VLOOKUP(AE28,'[1]シフト記号表（勤務時間帯）'!$C$6:$K$35,9,FALSE))</f>
        <v/>
      </c>
      <c r="AF29" s="238" t="str">
        <f>IF(AF28="","",VLOOKUP(AF28,'[1]シフト記号表（勤務時間帯）'!$C$6:$K$35,9,FALSE))</f>
        <v/>
      </c>
      <c r="AG29" s="236" t="str">
        <f>IF(AG28="","",VLOOKUP(AG28,'[1]シフト記号表（勤務時間帯）'!$C$6:$K$35,9,FALSE))</f>
        <v/>
      </c>
      <c r="AH29" s="237" t="str">
        <f>IF(AH28="","",VLOOKUP(AH28,'[1]シフト記号表（勤務時間帯）'!$C$6:$K$35,9,FALSE))</f>
        <v/>
      </c>
      <c r="AI29" s="237" t="str">
        <f>IF(AI28="","",VLOOKUP(AI28,'[1]シフト記号表（勤務時間帯）'!$C$6:$K$35,9,FALSE))</f>
        <v/>
      </c>
      <c r="AJ29" s="237" t="str">
        <f>IF(AJ28="","",VLOOKUP(AJ28,'[1]シフト記号表（勤務時間帯）'!$C$6:$K$35,9,FALSE))</f>
        <v/>
      </c>
      <c r="AK29" s="237" t="str">
        <f>IF(AK28="","",VLOOKUP(AK28,'[1]シフト記号表（勤務時間帯）'!$C$6:$K$35,9,FALSE))</f>
        <v/>
      </c>
      <c r="AL29" s="237" t="str">
        <f>IF(AL28="","",VLOOKUP(AL28,'[1]シフト記号表（勤務時間帯）'!$C$6:$K$35,9,FALSE))</f>
        <v/>
      </c>
      <c r="AM29" s="238" t="str">
        <f>IF(AM28="","",VLOOKUP(AM28,'[1]シフト記号表（勤務時間帯）'!$C$6:$K$35,9,FALSE))</f>
        <v/>
      </c>
      <c r="AN29" s="236" t="str">
        <f>IF(AN28="","",VLOOKUP(AN28,'[1]シフト記号表（勤務時間帯）'!$C$6:$K$35,9,FALSE))</f>
        <v/>
      </c>
      <c r="AO29" s="237" t="str">
        <f>IF(AO28="","",VLOOKUP(AO28,'[1]シフト記号表（勤務時間帯）'!$C$6:$K$35,9,FALSE))</f>
        <v/>
      </c>
      <c r="AP29" s="237" t="str">
        <f>IF(AP28="","",VLOOKUP(AP28,'[1]シフト記号表（勤務時間帯）'!$C$6:$K$35,9,FALSE))</f>
        <v/>
      </c>
      <c r="AQ29" s="237" t="str">
        <f>IF(AQ28="","",VLOOKUP(AQ28,'[1]シフト記号表（勤務時間帯）'!$C$6:$K$35,9,FALSE))</f>
        <v/>
      </c>
      <c r="AR29" s="237" t="str">
        <f>IF(AR28="","",VLOOKUP(AR28,'[1]シフト記号表（勤務時間帯）'!$C$6:$K$35,9,FALSE))</f>
        <v/>
      </c>
      <c r="AS29" s="237" t="str">
        <f>IF(AS28="","",VLOOKUP(AS28,'[1]シフト記号表（勤務時間帯）'!$C$6:$K$35,9,FALSE))</f>
        <v/>
      </c>
      <c r="AT29" s="238" t="str">
        <f>IF(AT28="","",VLOOKUP(AT28,'[1]シフト記号表（勤務時間帯）'!$C$6:$K$35,9,FALSE))</f>
        <v/>
      </c>
      <c r="AU29" s="236" t="str">
        <f>IF(AU28="","",VLOOKUP(AU28,'[1]シフト記号表（勤務時間帯）'!$C$6:$K$35,9,FALSE))</f>
        <v/>
      </c>
      <c r="AV29" s="237" t="str">
        <f>IF(AV28="","",VLOOKUP(AV28,'[1]シフト記号表（勤務時間帯）'!$C$6:$K$35,9,FALSE))</f>
        <v/>
      </c>
      <c r="AW29" s="237" t="str">
        <f>IF(AW28="","",VLOOKUP(AW28,'[1]シフト記号表（勤務時間帯）'!$C$6:$K$35,9,FALSE))</f>
        <v/>
      </c>
      <c r="AX29" s="498">
        <f>IF($BB$3="４週",SUM(S29:AT29),IF($BB$3="暦月",SUM(S29:AW29),""))</f>
        <v>0</v>
      </c>
      <c r="AY29" s="499"/>
      <c r="AZ29" s="500">
        <f>IF($BB$3="４週",AX29/4,IF($BB$3="暦月",通所別紙１!AX29/(通所別紙１!$BB$8/7),""))</f>
        <v>0</v>
      </c>
      <c r="BA29" s="501"/>
      <c r="BB29" s="489"/>
      <c r="BC29" s="490"/>
      <c r="BD29" s="490"/>
      <c r="BE29" s="490"/>
      <c r="BF29" s="491"/>
    </row>
    <row r="30" spans="2:58" ht="20.25" customHeight="1">
      <c r="B30" s="428"/>
      <c r="C30" s="537"/>
      <c r="D30" s="538"/>
      <c r="E30" s="539"/>
      <c r="F30" s="235">
        <f>C28</f>
        <v>0</v>
      </c>
      <c r="G30" s="513"/>
      <c r="H30" s="443"/>
      <c r="I30" s="444"/>
      <c r="J30" s="444"/>
      <c r="K30" s="445"/>
      <c r="L30" s="518"/>
      <c r="M30" s="519"/>
      <c r="N30" s="519"/>
      <c r="O30" s="520"/>
      <c r="P30" s="502" t="s">
        <v>145</v>
      </c>
      <c r="Q30" s="503"/>
      <c r="R30" s="504"/>
      <c r="S30" s="240" t="str">
        <f>IF(S28="","",VLOOKUP(S28,'[1]シフト記号表（勤務時間帯）'!$C$6:$U$35,19,FALSE))</f>
        <v/>
      </c>
      <c r="T30" s="241" t="str">
        <f>IF(T28="","",VLOOKUP(T28,'[1]シフト記号表（勤務時間帯）'!$C$6:$U$35,19,FALSE))</f>
        <v/>
      </c>
      <c r="U30" s="241" t="str">
        <f>IF(U28="","",VLOOKUP(U28,'[1]シフト記号表（勤務時間帯）'!$C$6:$U$35,19,FALSE))</f>
        <v/>
      </c>
      <c r="V30" s="241" t="str">
        <f>IF(V28="","",VLOOKUP(V28,'[1]シフト記号表（勤務時間帯）'!$C$6:$U$35,19,FALSE))</f>
        <v/>
      </c>
      <c r="W30" s="241" t="str">
        <f>IF(W28="","",VLOOKUP(W28,'[1]シフト記号表（勤務時間帯）'!$C$6:$U$35,19,FALSE))</f>
        <v/>
      </c>
      <c r="X30" s="241" t="str">
        <f>IF(X28="","",VLOOKUP(X28,'[1]シフト記号表（勤務時間帯）'!$C$6:$U$35,19,FALSE))</f>
        <v/>
      </c>
      <c r="Y30" s="242" t="str">
        <f>IF(Y28="","",VLOOKUP(Y28,'[1]シフト記号表（勤務時間帯）'!$C$6:$U$35,19,FALSE))</f>
        <v/>
      </c>
      <c r="Z30" s="240" t="str">
        <f>IF(Z28="","",VLOOKUP(Z28,'[1]シフト記号表（勤務時間帯）'!$C$6:$U$35,19,FALSE))</f>
        <v/>
      </c>
      <c r="AA30" s="241" t="str">
        <f>IF(AA28="","",VLOOKUP(AA28,'[1]シフト記号表（勤務時間帯）'!$C$6:$U$35,19,FALSE))</f>
        <v/>
      </c>
      <c r="AB30" s="241" t="str">
        <f>IF(AB28="","",VLOOKUP(AB28,'[1]シフト記号表（勤務時間帯）'!$C$6:$U$35,19,FALSE))</f>
        <v/>
      </c>
      <c r="AC30" s="241" t="str">
        <f>IF(AC28="","",VLOOKUP(AC28,'[1]シフト記号表（勤務時間帯）'!$C$6:$U$35,19,FALSE))</f>
        <v/>
      </c>
      <c r="AD30" s="241" t="str">
        <f>IF(AD28="","",VLOOKUP(AD28,'[1]シフト記号表（勤務時間帯）'!$C$6:$U$35,19,FALSE))</f>
        <v/>
      </c>
      <c r="AE30" s="241" t="str">
        <f>IF(AE28="","",VLOOKUP(AE28,'[1]シフト記号表（勤務時間帯）'!$C$6:$U$35,19,FALSE))</f>
        <v/>
      </c>
      <c r="AF30" s="242" t="str">
        <f>IF(AF28="","",VLOOKUP(AF28,'[1]シフト記号表（勤務時間帯）'!$C$6:$U$35,19,FALSE))</f>
        <v/>
      </c>
      <c r="AG30" s="240" t="str">
        <f>IF(AG28="","",VLOOKUP(AG28,'[1]シフト記号表（勤務時間帯）'!$C$6:$U$35,19,FALSE))</f>
        <v/>
      </c>
      <c r="AH30" s="241" t="str">
        <f>IF(AH28="","",VLOOKUP(AH28,'[1]シフト記号表（勤務時間帯）'!$C$6:$U$35,19,FALSE))</f>
        <v/>
      </c>
      <c r="AI30" s="241" t="str">
        <f>IF(AI28="","",VLOOKUP(AI28,'[1]シフト記号表（勤務時間帯）'!$C$6:$U$35,19,FALSE))</f>
        <v/>
      </c>
      <c r="AJ30" s="241" t="str">
        <f>IF(AJ28="","",VLOOKUP(AJ28,'[1]シフト記号表（勤務時間帯）'!$C$6:$U$35,19,FALSE))</f>
        <v/>
      </c>
      <c r="AK30" s="241" t="str">
        <f>IF(AK28="","",VLOOKUP(AK28,'[1]シフト記号表（勤務時間帯）'!$C$6:$U$35,19,FALSE))</f>
        <v/>
      </c>
      <c r="AL30" s="241" t="str">
        <f>IF(AL28="","",VLOOKUP(AL28,'[1]シフト記号表（勤務時間帯）'!$C$6:$U$35,19,FALSE))</f>
        <v/>
      </c>
      <c r="AM30" s="242" t="str">
        <f>IF(AM28="","",VLOOKUP(AM28,'[1]シフト記号表（勤務時間帯）'!$C$6:$U$35,19,FALSE))</f>
        <v/>
      </c>
      <c r="AN30" s="240" t="str">
        <f>IF(AN28="","",VLOOKUP(AN28,'[1]シフト記号表（勤務時間帯）'!$C$6:$U$35,19,FALSE))</f>
        <v/>
      </c>
      <c r="AO30" s="241" t="str">
        <f>IF(AO28="","",VLOOKUP(AO28,'[1]シフト記号表（勤務時間帯）'!$C$6:$U$35,19,FALSE))</f>
        <v/>
      </c>
      <c r="AP30" s="241" t="str">
        <f>IF(AP28="","",VLOOKUP(AP28,'[1]シフト記号表（勤務時間帯）'!$C$6:$U$35,19,FALSE))</f>
        <v/>
      </c>
      <c r="AQ30" s="241" t="str">
        <f>IF(AQ28="","",VLOOKUP(AQ28,'[1]シフト記号表（勤務時間帯）'!$C$6:$U$35,19,FALSE))</f>
        <v/>
      </c>
      <c r="AR30" s="241" t="str">
        <f>IF(AR28="","",VLOOKUP(AR28,'[1]シフト記号表（勤務時間帯）'!$C$6:$U$35,19,FALSE))</f>
        <v/>
      </c>
      <c r="AS30" s="241" t="str">
        <f>IF(AS28="","",VLOOKUP(AS28,'[1]シフト記号表（勤務時間帯）'!$C$6:$U$35,19,FALSE))</f>
        <v/>
      </c>
      <c r="AT30" s="242" t="str">
        <f>IF(AT28="","",VLOOKUP(AT28,'[1]シフト記号表（勤務時間帯）'!$C$6:$U$35,19,FALSE))</f>
        <v/>
      </c>
      <c r="AU30" s="240" t="str">
        <f>IF(AU28="","",VLOOKUP(AU28,'[1]シフト記号表（勤務時間帯）'!$C$6:$U$35,19,FALSE))</f>
        <v/>
      </c>
      <c r="AV30" s="241" t="str">
        <f>IF(AV28="","",VLOOKUP(AV28,'[1]シフト記号表（勤務時間帯）'!$C$6:$U$35,19,FALSE))</f>
        <v/>
      </c>
      <c r="AW30" s="241" t="str">
        <f>IF(AW28="","",VLOOKUP(AW28,'[1]シフト記号表（勤務時間帯）'!$C$6:$U$35,19,FALSE))</f>
        <v/>
      </c>
      <c r="AX30" s="505">
        <f>IF($BB$3="４週",SUM(S30:AT30),IF($BB$3="暦月",SUM(S30:AW30),""))</f>
        <v>0</v>
      </c>
      <c r="AY30" s="506"/>
      <c r="AZ30" s="507">
        <f>IF($BB$3="４週",AX30/4,IF($BB$3="暦月",通所別紙１!AX30/(通所別紙１!$BB$8/7),""))</f>
        <v>0</v>
      </c>
      <c r="BA30" s="508"/>
      <c r="BB30" s="492"/>
      <c r="BC30" s="493"/>
      <c r="BD30" s="493"/>
      <c r="BE30" s="493"/>
      <c r="BF30" s="494"/>
    </row>
    <row r="31" spans="2:58" ht="20.25" customHeight="1">
      <c r="B31" s="428">
        <f>B28+1</f>
        <v>4</v>
      </c>
      <c r="C31" s="531"/>
      <c r="D31" s="532"/>
      <c r="E31" s="533"/>
      <c r="F31" s="243"/>
      <c r="G31" s="512"/>
      <c r="H31" s="514"/>
      <c r="I31" s="444"/>
      <c r="J31" s="444"/>
      <c r="K31" s="445"/>
      <c r="L31" s="515"/>
      <c r="M31" s="516"/>
      <c r="N31" s="516"/>
      <c r="O31" s="517"/>
      <c r="P31" s="521" t="s">
        <v>148</v>
      </c>
      <c r="Q31" s="522"/>
      <c r="R31" s="523"/>
      <c r="S31" s="232"/>
      <c r="T31" s="233"/>
      <c r="U31" s="233"/>
      <c r="V31" s="233"/>
      <c r="W31" s="233"/>
      <c r="X31" s="233"/>
      <c r="Y31" s="234"/>
      <c r="Z31" s="232"/>
      <c r="AA31" s="233"/>
      <c r="AB31" s="233"/>
      <c r="AC31" s="233"/>
      <c r="AD31" s="233"/>
      <c r="AE31" s="233"/>
      <c r="AF31" s="234"/>
      <c r="AG31" s="232"/>
      <c r="AH31" s="233"/>
      <c r="AI31" s="233"/>
      <c r="AJ31" s="233"/>
      <c r="AK31" s="233"/>
      <c r="AL31" s="233"/>
      <c r="AM31" s="234"/>
      <c r="AN31" s="232"/>
      <c r="AO31" s="233"/>
      <c r="AP31" s="233"/>
      <c r="AQ31" s="233"/>
      <c r="AR31" s="233"/>
      <c r="AS31" s="233"/>
      <c r="AT31" s="234"/>
      <c r="AU31" s="232"/>
      <c r="AV31" s="233"/>
      <c r="AW31" s="233"/>
      <c r="AX31" s="524"/>
      <c r="AY31" s="525"/>
      <c r="AZ31" s="526"/>
      <c r="BA31" s="527"/>
      <c r="BB31" s="528"/>
      <c r="BC31" s="529"/>
      <c r="BD31" s="529"/>
      <c r="BE31" s="529"/>
      <c r="BF31" s="530"/>
    </row>
    <row r="32" spans="2:58" ht="20.25" customHeight="1">
      <c r="B32" s="428"/>
      <c r="C32" s="534"/>
      <c r="D32" s="535"/>
      <c r="E32" s="536"/>
      <c r="F32" s="235"/>
      <c r="G32" s="439"/>
      <c r="H32" s="443"/>
      <c r="I32" s="444"/>
      <c r="J32" s="444"/>
      <c r="K32" s="445"/>
      <c r="L32" s="449"/>
      <c r="M32" s="450"/>
      <c r="N32" s="450"/>
      <c r="O32" s="451"/>
      <c r="P32" s="495" t="s">
        <v>144</v>
      </c>
      <c r="Q32" s="496"/>
      <c r="R32" s="497"/>
      <c r="S32" s="236" t="str">
        <f>IF(S31="","",VLOOKUP(S31,'[1]シフト記号表（勤務時間帯）'!$C$6:$K$35,9,FALSE))</f>
        <v/>
      </c>
      <c r="T32" s="237" t="str">
        <f>IF(T31="","",VLOOKUP(T31,'[1]シフト記号表（勤務時間帯）'!$C$6:$K$35,9,FALSE))</f>
        <v/>
      </c>
      <c r="U32" s="237" t="str">
        <f>IF(U31="","",VLOOKUP(U31,'[1]シフト記号表（勤務時間帯）'!$C$6:$K$35,9,FALSE))</f>
        <v/>
      </c>
      <c r="V32" s="237" t="str">
        <f>IF(V31="","",VLOOKUP(V31,'[1]シフト記号表（勤務時間帯）'!$C$6:$K$35,9,FALSE))</f>
        <v/>
      </c>
      <c r="W32" s="237" t="str">
        <f>IF(W31="","",VLOOKUP(W31,'[1]シフト記号表（勤務時間帯）'!$C$6:$K$35,9,FALSE))</f>
        <v/>
      </c>
      <c r="X32" s="237" t="str">
        <f>IF(X31="","",VLOOKUP(X31,'[1]シフト記号表（勤務時間帯）'!$C$6:$K$35,9,FALSE))</f>
        <v/>
      </c>
      <c r="Y32" s="238" t="str">
        <f>IF(Y31="","",VLOOKUP(Y31,'[1]シフト記号表（勤務時間帯）'!$C$6:$K$35,9,FALSE))</f>
        <v/>
      </c>
      <c r="Z32" s="236" t="str">
        <f>IF(Z31="","",VLOOKUP(Z31,'[1]シフト記号表（勤務時間帯）'!$C$6:$K$35,9,FALSE))</f>
        <v/>
      </c>
      <c r="AA32" s="237" t="str">
        <f>IF(AA31="","",VLOOKUP(AA31,'[1]シフト記号表（勤務時間帯）'!$C$6:$K$35,9,FALSE))</f>
        <v/>
      </c>
      <c r="AB32" s="237" t="str">
        <f>IF(AB31="","",VLOOKUP(AB31,'[1]シフト記号表（勤務時間帯）'!$C$6:$K$35,9,FALSE))</f>
        <v/>
      </c>
      <c r="AC32" s="237" t="str">
        <f>IF(AC31="","",VLOOKUP(AC31,'[1]シフト記号表（勤務時間帯）'!$C$6:$K$35,9,FALSE))</f>
        <v/>
      </c>
      <c r="AD32" s="237" t="str">
        <f>IF(AD31="","",VLOOKUP(AD31,'[1]シフト記号表（勤務時間帯）'!$C$6:$K$35,9,FALSE))</f>
        <v/>
      </c>
      <c r="AE32" s="237" t="str">
        <f>IF(AE31="","",VLOOKUP(AE31,'[1]シフト記号表（勤務時間帯）'!$C$6:$K$35,9,FALSE))</f>
        <v/>
      </c>
      <c r="AF32" s="238" t="str">
        <f>IF(AF31="","",VLOOKUP(AF31,'[1]シフト記号表（勤務時間帯）'!$C$6:$K$35,9,FALSE))</f>
        <v/>
      </c>
      <c r="AG32" s="236" t="str">
        <f>IF(AG31="","",VLOOKUP(AG31,'[1]シフト記号表（勤務時間帯）'!$C$6:$K$35,9,FALSE))</f>
        <v/>
      </c>
      <c r="AH32" s="237" t="str">
        <f>IF(AH31="","",VLOOKUP(AH31,'[1]シフト記号表（勤務時間帯）'!$C$6:$K$35,9,FALSE))</f>
        <v/>
      </c>
      <c r="AI32" s="237" t="str">
        <f>IF(AI31="","",VLOOKUP(AI31,'[1]シフト記号表（勤務時間帯）'!$C$6:$K$35,9,FALSE))</f>
        <v/>
      </c>
      <c r="AJ32" s="237" t="str">
        <f>IF(AJ31="","",VLOOKUP(AJ31,'[1]シフト記号表（勤務時間帯）'!$C$6:$K$35,9,FALSE))</f>
        <v/>
      </c>
      <c r="AK32" s="237" t="str">
        <f>IF(AK31="","",VLOOKUP(AK31,'[1]シフト記号表（勤務時間帯）'!$C$6:$K$35,9,FALSE))</f>
        <v/>
      </c>
      <c r="AL32" s="237" t="str">
        <f>IF(AL31="","",VLOOKUP(AL31,'[1]シフト記号表（勤務時間帯）'!$C$6:$K$35,9,FALSE))</f>
        <v/>
      </c>
      <c r="AM32" s="238" t="str">
        <f>IF(AM31="","",VLOOKUP(AM31,'[1]シフト記号表（勤務時間帯）'!$C$6:$K$35,9,FALSE))</f>
        <v/>
      </c>
      <c r="AN32" s="236" t="str">
        <f>IF(AN31="","",VLOOKUP(AN31,'[1]シフト記号表（勤務時間帯）'!$C$6:$K$35,9,FALSE))</f>
        <v/>
      </c>
      <c r="AO32" s="237" t="str">
        <f>IF(AO31="","",VLOOKUP(AO31,'[1]シフト記号表（勤務時間帯）'!$C$6:$K$35,9,FALSE))</f>
        <v/>
      </c>
      <c r="AP32" s="237" t="str">
        <f>IF(AP31="","",VLOOKUP(AP31,'[1]シフト記号表（勤務時間帯）'!$C$6:$K$35,9,FALSE))</f>
        <v/>
      </c>
      <c r="AQ32" s="237" t="str">
        <f>IF(AQ31="","",VLOOKUP(AQ31,'[1]シフト記号表（勤務時間帯）'!$C$6:$K$35,9,FALSE))</f>
        <v/>
      </c>
      <c r="AR32" s="237" t="str">
        <f>IF(AR31="","",VLOOKUP(AR31,'[1]シフト記号表（勤務時間帯）'!$C$6:$K$35,9,FALSE))</f>
        <v/>
      </c>
      <c r="AS32" s="237" t="str">
        <f>IF(AS31="","",VLOOKUP(AS31,'[1]シフト記号表（勤務時間帯）'!$C$6:$K$35,9,FALSE))</f>
        <v/>
      </c>
      <c r="AT32" s="238" t="str">
        <f>IF(AT31="","",VLOOKUP(AT31,'[1]シフト記号表（勤務時間帯）'!$C$6:$K$35,9,FALSE))</f>
        <v/>
      </c>
      <c r="AU32" s="236" t="str">
        <f>IF(AU31="","",VLOOKUP(AU31,'[1]シフト記号表（勤務時間帯）'!$C$6:$K$35,9,FALSE))</f>
        <v/>
      </c>
      <c r="AV32" s="237" t="str">
        <f>IF(AV31="","",VLOOKUP(AV31,'[1]シフト記号表（勤務時間帯）'!$C$6:$K$35,9,FALSE))</f>
        <v/>
      </c>
      <c r="AW32" s="237" t="str">
        <f>IF(AW31="","",VLOOKUP(AW31,'[1]シフト記号表（勤務時間帯）'!$C$6:$K$35,9,FALSE))</f>
        <v/>
      </c>
      <c r="AX32" s="498">
        <f>IF($BB$3="４週",SUM(S32:AT32),IF($BB$3="暦月",SUM(S32:AW32),""))</f>
        <v>0</v>
      </c>
      <c r="AY32" s="499"/>
      <c r="AZ32" s="500">
        <f>IF($BB$3="４週",AX32/4,IF($BB$3="暦月",通所別紙１!AX32/(通所別紙１!$BB$8/7),""))</f>
        <v>0</v>
      </c>
      <c r="BA32" s="501"/>
      <c r="BB32" s="489"/>
      <c r="BC32" s="490"/>
      <c r="BD32" s="490"/>
      <c r="BE32" s="490"/>
      <c r="BF32" s="491"/>
    </row>
    <row r="33" spans="2:58" ht="20.25" customHeight="1">
      <c r="B33" s="428"/>
      <c r="C33" s="537"/>
      <c r="D33" s="538"/>
      <c r="E33" s="539"/>
      <c r="F33" s="235">
        <f>C31</f>
        <v>0</v>
      </c>
      <c r="G33" s="513"/>
      <c r="H33" s="443"/>
      <c r="I33" s="444"/>
      <c r="J33" s="444"/>
      <c r="K33" s="445"/>
      <c r="L33" s="518"/>
      <c r="M33" s="519"/>
      <c r="N33" s="519"/>
      <c r="O33" s="520"/>
      <c r="P33" s="502" t="s">
        <v>145</v>
      </c>
      <c r="Q33" s="503"/>
      <c r="R33" s="504"/>
      <c r="S33" s="240" t="str">
        <f>IF(S31="","",VLOOKUP(S31,'[1]シフト記号表（勤務時間帯）'!$C$6:$U$35,19,FALSE))</f>
        <v/>
      </c>
      <c r="T33" s="241" t="str">
        <f>IF(T31="","",VLOOKUP(T31,'[1]シフト記号表（勤務時間帯）'!$C$6:$U$35,19,FALSE))</f>
        <v/>
      </c>
      <c r="U33" s="241" t="str">
        <f>IF(U31="","",VLOOKUP(U31,'[1]シフト記号表（勤務時間帯）'!$C$6:$U$35,19,FALSE))</f>
        <v/>
      </c>
      <c r="V33" s="241" t="str">
        <f>IF(V31="","",VLOOKUP(V31,'[1]シフト記号表（勤務時間帯）'!$C$6:$U$35,19,FALSE))</f>
        <v/>
      </c>
      <c r="W33" s="241" t="str">
        <f>IF(W31="","",VLOOKUP(W31,'[1]シフト記号表（勤務時間帯）'!$C$6:$U$35,19,FALSE))</f>
        <v/>
      </c>
      <c r="X33" s="241" t="str">
        <f>IF(X31="","",VLOOKUP(X31,'[1]シフト記号表（勤務時間帯）'!$C$6:$U$35,19,FALSE))</f>
        <v/>
      </c>
      <c r="Y33" s="242" t="str">
        <f>IF(Y31="","",VLOOKUP(Y31,'[1]シフト記号表（勤務時間帯）'!$C$6:$U$35,19,FALSE))</f>
        <v/>
      </c>
      <c r="Z33" s="240" t="str">
        <f>IF(Z31="","",VLOOKUP(Z31,'[1]シフト記号表（勤務時間帯）'!$C$6:$U$35,19,FALSE))</f>
        <v/>
      </c>
      <c r="AA33" s="241" t="str">
        <f>IF(AA31="","",VLOOKUP(AA31,'[1]シフト記号表（勤務時間帯）'!$C$6:$U$35,19,FALSE))</f>
        <v/>
      </c>
      <c r="AB33" s="241" t="str">
        <f>IF(AB31="","",VLOOKUP(AB31,'[1]シフト記号表（勤務時間帯）'!$C$6:$U$35,19,FALSE))</f>
        <v/>
      </c>
      <c r="AC33" s="241" t="str">
        <f>IF(AC31="","",VLOOKUP(AC31,'[1]シフト記号表（勤務時間帯）'!$C$6:$U$35,19,FALSE))</f>
        <v/>
      </c>
      <c r="AD33" s="241" t="str">
        <f>IF(AD31="","",VLOOKUP(AD31,'[1]シフト記号表（勤務時間帯）'!$C$6:$U$35,19,FALSE))</f>
        <v/>
      </c>
      <c r="AE33" s="241" t="str">
        <f>IF(AE31="","",VLOOKUP(AE31,'[1]シフト記号表（勤務時間帯）'!$C$6:$U$35,19,FALSE))</f>
        <v/>
      </c>
      <c r="AF33" s="242" t="str">
        <f>IF(AF31="","",VLOOKUP(AF31,'[1]シフト記号表（勤務時間帯）'!$C$6:$U$35,19,FALSE))</f>
        <v/>
      </c>
      <c r="AG33" s="240" t="str">
        <f>IF(AG31="","",VLOOKUP(AG31,'[1]シフト記号表（勤務時間帯）'!$C$6:$U$35,19,FALSE))</f>
        <v/>
      </c>
      <c r="AH33" s="241" t="str">
        <f>IF(AH31="","",VLOOKUP(AH31,'[1]シフト記号表（勤務時間帯）'!$C$6:$U$35,19,FALSE))</f>
        <v/>
      </c>
      <c r="AI33" s="241" t="str">
        <f>IF(AI31="","",VLOOKUP(AI31,'[1]シフト記号表（勤務時間帯）'!$C$6:$U$35,19,FALSE))</f>
        <v/>
      </c>
      <c r="AJ33" s="241" t="str">
        <f>IF(AJ31="","",VLOOKUP(AJ31,'[1]シフト記号表（勤務時間帯）'!$C$6:$U$35,19,FALSE))</f>
        <v/>
      </c>
      <c r="AK33" s="241" t="str">
        <f>IF(AK31="","",VLOOKUP(AK31,'[1]シフト記号表（勤務時間帯）'!$C$6:$U$35,19,FALSE))</f>
        <v/>
      </c>
      <c r="AL33" s="241" t="str">
        <f>IF(AL31="","",VLOOKUP(AL31,'[1]シフト記号表（勤務時間帯）'!$C$6:$U$35,19,FALSE))</f>
        <v/>
      </c>
      <c r="AM33" s="242" t="str">
        <f>IF(AM31="","",VLOOKUP(AM31,'[1]シフト記号表（勤務時間帯）'!$C$6:$U$35,19,FALSE))</f>
        <v/>
      </c>
      <c r="AN33" s="240" t="str">
        <f>IF(AN31="","",VLOOKUP(AN31,'[1]シフト記号表（勤務時間帯）'!$C$6:$U$35,19,FALSE))</f>
        <v/>
      </c>
      <c r="AO33" s="241" t="str">
        <f>IF(AO31="","",VLOOKUP(AO31,'[1]シフト記号表（勤務時間帯）'!$C$6:$U$35,19,FALSE))</f>
        <v/>
      </c>
      <c r="AP33" s="241" t="str">
        <f>IF(AP31="","",VLOOKUP(AP31,'[1]シフト記号表（勤務時間帯）'!$C$6:$U$35,19,FALSE))</f>
        <v/>
      </c>
      <c r="AQ33" s="241" t="str">
        <f>IF(AQ31="","",VLOOKUP(AQ31,'[1]シフト記号表（勤務時間帯）'!$C$6:$U$35,19,FALSE))</f>
        <v/>
      </c>
      <c r="AR33" s="241" t="str">
        <f>IF(AR31="","",VLOOKUP(AR31,'[1]シフト記号表（勤務時間帯）'!$C$6:$U$35,19,FALSE))</f>
        <v/>
      </c>
      <c r="AS33" s="241" t="str">
        <f>IF(AS31="","",VLOOKUP(AS31,'[1]シフト記号表（勤務時間帯）'!$C$6:$U$35,19,FALSE))</f>
        <v/>
      </c>
      <c r="AT33" s="242" t="str">
        <f>IF(AT31="","",VLOOKUP(AT31,'[1]シフト記号表（勤務時間帯）'!$C$6:$U$35,19,FALSE))</f>
        <v/>
      </c>
      <c r="AU33" s="240" t="str">
        <f>IF(AU31="","",VLOOKUP(AU31,'[1]シフト記号表（勤務時間帯）'!$C$6:$U$35,19,FALSE))</f>
        <v/>
      </c>
      <c r="AV33" s="241" t="str">
        <f>IF(AV31="","",VLOOKUP(AV31,'[1]シフト記号表（勤務時間帯）'!$C$6:$U$35,19,FALSE))</f>
        <v/>
      </c>
      <c r="AW33" s="241" t="str">
        <f>IF(AW31="","",VLOOKUP(AW31,'[1]シフト記号表（勤務時間帯）'!$C$6:$U$35,19,FALSE))</f>
        <v/>
      </c>
      <c r="AX33" s="505">
        <f>IF($BB$3="４週",SUM(S33:AT33),IF($BB$3="暦月",SUM(S33:AW33),""))</f>
        <v>0</v>
      </c>
      <c r="AY33" s="506"/>
      <c r="AZ33" s="507">
        <f>IF($BB$3="４週",AX33/4,IF($BB$3="暦月",通所別紙１!AX33/(通所別紙１!$BB$8/7),""))</f>
        <v>0</v>
      </c>
      <c r="BA33" s="508"/>
      <c r="BB33" s="492"/>
      <c r="BC33" s="493"/>
      <c r="BD33" s="493"/>
      <c r="BE33" s="493"/>
      <c r="BF33" s="494"/>
    </row>
    <row r="34" spans="2:58" ht="20.25" customHeight="1">
      <c r="B34" s="428">
        <f>B31+1</f>
        <v>5</v>
      </c>
      <c r="C34" s="531"/>
      <c r="D34" s="532"/>
      <c r="E34" s="533"/>
      <c r="F34" s="243"/>
      <c r="G34" s="512"/>
      <c r="H34" s="514"/>
      <c r="I34" s="444"/>
      <c r="J34" s="444"/>
      <c r="K34" s="445"/>
      <c r="L34" s="515"/>
      <c r="M34" s="516"/>
      <c r="N34" s="516"/>
      <c r="O34" s="517"/>
      <c r="P34" s="521" t="s">
        <v>147</v>
      </c>
      <c r="Q34" s="522"/>
      <c r="R34" s="523"/>
      <c r="S34" s="232"/>
      <c r="T34" s="233"/>
      <c r="U34" s="233"/>
      <c r="V34" s="233"/>
      <c r="W34" s="233"/>
      <c r="X34" s="233"/>
      <c r="Y34" s="234"/>
      <c r="Z34" s="232"/>
      <c r="AA34" s="233"/>
      <c r="AB34" s="233"/>
      <c r="AC34" s="233"/>
      <c r="AD34" s="233"/>
      <c r="AE34" s="233"/>
      <c r="AF34" s="234"/>
      <c r="AG34" s="232"/>
      <c r="AH34" s="233"/>
      <c r="AI34" s="233"/>
      <c r="AJ34" s="233"/>
      <c r="AK34" s="233"/>
      <c r="AL34" s="233"/>
      <c r="AM34" s="234"/>
      <c r="AN34" s="232"/>
      <c r="AO34" s="233"/>
      <c r="AP34" s="233"/>
      <c r="AQ34" s="233"/>
      <c r="AR34" s="233"/>
      <c r="AS34" s="233"/>
      <c r="AT34" s="234"/>
      <c r="AU34" s="232"/>
      <c r="AV34" s="233"/>
      <c r="AW34" s="233"/>
      <c r="AX34" s="524"/>
      <c r="AY34" s="525"/>
      <c r="AZ34" s="526"/>
      <c r="BA34" s="527"/>
      <c r="BB34" s="528"/>
      <c r="BC34" s="529"/>
      <c r="BD34" s="529"/>
      <c r="BE34" s="529"/>
      <c r="BF34" s="530"/>
    </row>
    <row r="35" spans="2:58" ht="20.25" customHeight="1">
      <c r="B35" s="428"/>
      <c r="C35" s="534"/>
      <c r="D35" s="535"/>
      <c r="E35" s="536"/>
      <c r="F35" s="235"/>
      <c r="G35" s="439"/>
      <c r="H35" s="443"/>
      <c r="I35" s="444"/>
      <c r="J35" s="444"/>
      <c r="K35" s="445"/>
      <c r="L35" s="449"/>
      <c r="M35" s="450"/>
      <c r="N35" s="450"/>
      <c r="O35" s="451"/>
      <c r="P35" s="495" t="s">
        <v>144</v>
      </c>
      <c r="Q35" s="496"/>
      <c r="R35" s="497"/>
      <c r="S35" s="236" t="str">
        <f>IF(S34="","",VLOOKUP(S34,'[1]シフト記号表（勤務時間帯）'!$C$6:$K$35,9,FALSE))</f>
        <v/>
      </c>
      <c r="T35" s="237" t="str">
        <f>IF(T34="","",VLOOKUP(T34,'[1]シフト記号表（勤務時間帯）'!$C$6:$K$35,9,FALSE))</f>
        <v/>
      </c>
      <c r="U35" s="237" t="str">
        <f>IF(U34="","",VLOOKUP(U34,'[1]シフト記号表（勤務時間帯）'!$C$6:$K$35,9,FALSE))</f>
        <v/>
      </c>
      <c r="V35" s="237" t="str">
        <f>IF(V34="","",VLOOKUP(V34,'[1]シフト記号表（勤務時間帯）'!$C$6:$K$35,9,FALSE))</f>
        <v/>
      </c>
      <c r="W35" s="237" t="str">
        <f>IF(W34="","",VLOOKUP(W34,'[1]シフト記号表（勤務時間帯）'!$C$6:$K$35,9,FALSE))</f>
        <v/>
      </c>
      <c r="X35" s="237" t="str">
        <f>IF(X34="","",VLOOKUP(X34,'[1]シフト記号表（勤務時間帯）'!$C$6:$K$35,9,FALSE))</f>
        <v/>
      </c>
      <c r="Y35" s="238" t="str">
        <f>IF(Y34="","",VLOOKUP(Y34,'[1]シフト記号表（勤務時間帯）'!$C$6:$K$35,9,FALSE))</f>
        <v/>
      </c>
      <c r="Z35" s="236" t="str">
        <f>IF(Z34="","",VLOOKUP(Z34,'[1]シフト記号表（勤務時間帯）'!$C$6:$K$35,9,FALSE))</f>
        <v/>
      </c>
      <c r="AA35" s="237" t="str">
        <f>IF(AA34="","",VLOOKUP(AA34,'[1]シフト記号表（勤務時間帯）'!$C$6:$K$35,9,FALSE))</f>
        <v/>
      </c>
      <c r="AB35" s="237" t="str">
        <f>IF(AB34="","",VLOOKUP(AB34,'[1]シフト記号表（勤務時間帯）'!$C$6:$K$35,9,FALSE))</f>
        <v/>
      </c>
      <c r="AC35" s="237" t="str">
        <f>IF(AC34="","",VLOOKUP(AC34,'[1]シフト記号表（勤務時間帯）'!$C$6:$K$35,9,FALSE))</f>
        <v/>
      </c>
      <c r="AD35" s="237" t="str">
        <f>IF(AD34="","",VLOOKUP(AD34,'[1]シフト記号表（勤務時間帯）'!$C$6:$K$35,9,FALSE))</f>
        <v/>
      </c>
      <c r="AE35" s="237" t="str">
        <f>IF(AE34="","",VLOOKUP(AE34,'[1]シフト記号表（勤務時間帯）'!$C$6:$K$35,9,FALSE))</f>
        <v/>
      </c>
      <c r="AF35" s="238" t="str">
        <f>IF(AF34="","",VLOOKUP(AF34,'[1]シフト記号表（勤務時間帯）'!$C$6:$K$35,9,FALSE))</f>
        <v/>
      </c>
      <c r="AG35" s="236" t="str">
        <f>IF(AG34="","",VLOOKUP(AG34,'[1]シフト記号表（勤務時間帯）'!$C$6:$K$35,9,FALSE))</f>
        <v/>
      </c>
      <c r="AH35" s="237" t="str">
        <f>IF(AH34="","",VLOOKUP(AH34,'[1]シフト記号表（勤務時間帯）'!$C$6:$K$35,9,FALSE))</f>
        <v/>
      </c>
      <c r="AI35" s="237" t="str">
        <f>IF(AI34="","",VLOOKUP(AI34,'[1]シフト記号表（勤務時間帯）'!$C$6:$K$35,9,FALSE))</f>
        <v/>
      </c>
      <c r="AJ35" s="237" t="str">
        <f>IF(AJ34="","",VLOOKUP(AJ34,'[1]シフト記号表（勤務時間帯）'!$C$6:$K$35,9,FALSE))</f>
        <v/>
      </c>
      <c r="AK35" s="237" t="str">
        <f>IF(AK34="","",VLOOKUP(AK34,'[1]シフト記号表（勤務時間帯）'!$C$6:$K$35,9,FALSE))</f>
        <v/>
      </c>
      <c r="AL35" s="237" t="str">
        <f>IF(AL34="","",VLOOKUP(AL34,'[1]シフト記号表（勤務時間帯）'!$C$6:$K$35,9,FALSE))</f>
        <v/>
      </c>
      <c r="AM35" s="238" t="str">
        <f>IF(AM34="","",VLOOKUP(AM34,'[1]シフト記号表（勤務時間帯）'!$C$6:$K$35,9,FALSE))</f>
        <v/>
      </c>
      <c r="AN35" s="236" t="str">
        <f>IF(AN34="","",VLOOKUP(AN34,'[1]シフト記号表（勤務時間帯）'!$C$6:$K$35,9,FALSE))</f>
        <v/>
      </c>
      <c r="AO35" s="237" t="str">
        <f>IF(AO34="","",VLOOKUP(AO34,'[1]シフト記号表（勤務時間帯）'!$C$6:$K$35,9,FALSE))</f>
        <v/>
      </c>
      <c r="AP35" s="237" t="str">
        <f>IF(AP34="","",VLOOKUP(AP34,'[1]シフト記号表（勤務時間帯）'!$C$6:$K$35,9,FALSE))</f>
        <v/>
      </c>
      <c r="AQ35" s="237" t="str">
        <f>IF(AQ34="","",VLOOKUP(AQ34,'[1]シフト記号表（勤務時間帯）'!$C$6:$K$35,9,FALSE))</f>
        <v/>
      </c>
      <c r="AR35" s="237" t="str">
        <f>IF(AR34="","",VLOOKUP(AR34,'[1]シフト記号表（勤務時間帯）'!$C$6:$K$35,9,FALSE))</f>
        <v/>
      </c>
      <c r="AS35" s="237" t="str">
        <f>IF(AS34="","",VLOOKUP(AS34,'[1]シフト記号表（勤務時間帯）'!$C$6:$K$35,9,FALSE))</f>
        <v/>
      </c>
      <c r="AT35" s="238" t="str">
        <f>IF(AT34="","",VLOOKUP(AT34,'[1]シフト記号表（勤務時間帯）'!$C$6:$K$35,9,FALSE))</f>
        <v/>
      </c>
      <c r="AU35" s="236" t="str">
        <f>IF(AU34="","",VLOOKUP(AU34,'[1]シフト記号表（勤務時間帯）'!$C$6:$K$35,9,FALSE))</f>
        <v/>
      </c>
      <c r="AV35" s="237" t="str">
        <f>IF(AV34="","",VLOOKUP(AV34,'[1]シフト記号表（勤務時間帯）'!$C$6:$K$35,9,FALSE))</f>
        <v/>
      </c>
      <c r="AW35" s="237" t="str">
        <f>IF(AW34="","",VLOOKUP(AW34,'[1]シフト記号表（勤務時間帯）'!$C$6:$K$35,9,FALSE))</f>
        <v/>
      </c>
      <c r="AX35" s="498">
        <f>IF($BB$3="４週",SUM(S35:AT35),IF($BB$3="暦月",SUM(S35:AW35),""))</f>
        <v>0</v>
      </c>
      <c r="AY35" s="499"/>
      <c r="AZ35" s="500">
        <f>IF($BB$3="４週",AX35/4,IF($BB$3="暦月",通所別紙１!AX35/(通所別紙１!$BB$8/7),""))</f>
        <v>0</v>
      </c>
      <c r="BA35" s="501"/>
      <c r="BB35" s="489"/>
      <c r="BC35" s="490"/>
      <c r="BD35" s="490"/>
      <c r="BE35" s="490"/>
      <c r="BF35" s="491"/>
    </row>
    <row r="36" spans="2:58" ht="20.25" customHeight="1">
      <c r="B36" s="428"/>
      <c r="C36" s="537"/>
      <c r="D36" s="538"/>
      <c r="E36" s="539"/>
      <c r="F36" s="235">
        <f>C34</f>
        <v>0</v>
      </c>
      <c r="G36" s="513"/>
      <c r="H36" s="443"/>
      <c r="I36" s="444"/>
      <c r="J36" s="444"/>
      <c r="K36" s="445"/>
      <c r="L36" s="518"/>
      <c r="M36" s="519"/>
      <c r="N36" s="519"/>
      <c r="O36" s="520"/>
      <c r="P36" s="502" t="s">
        <v>145</v>
      </c>
      <c r="Q36" s="503"/>
      <c r="R36" s="504"/>
      <c r="S36" s="240" t="str">
        <f>IF(S34="","",VLOOKUP(S34,'[1]シフト記号表（勤務時間帯）'!$C$6:$U$35,19,FALSE))</f>
        <v/>
      </c>
      <c r="T36" s="241" t="str">
        <f>IF(T34="","",VLOOKUP(T34,'[1]シフト記号表（勤務時間帯）'!$C$6:$U$35,19,FALSE))</f>
        <v/>
      </c>
      <c r="U36" s="241" t="str">
        <f>IF(U34="","",VLOOKUP(U34,'[1]シフト記号表（勤務時間帯）'!$C$6:$U$35,19,FALSE))</f>
        <v/>
      </c>
      <c r="V36" s="241" t="str">
        <f>IF(V34="","",VLOOKUP(V34,'[1]シフト記号表（勤務時間帯）'!$C$6:$U$35,19,FALSE))</f>
        <v/>
      </c>
      <c r="W36" s="241" t="str">
        <f>IF(W34="","",VLOOKUP(W34,'[1]シフト記号表（勤務時間帯）'!$C$6:$U$35,19,FALSE))</f>
        <v/>
      </c>
      <c r="X36" s="241" t="str">
        <f>IF(X34="","",VLOOKUP(X34,'[1]シフト記号表（勤務時間帯）'!$C$6:$U$35,19,FALSE))</f>
        <v/>
      </c>
      <c r="Y36" s="242" t="str">
        <f>IF(Y34="","",VLOOKUP(Y34,'[1]シフト記号表（勤務時間帯）'!$C$6:$U$35,19,FALSE))</f>
        <v/>
      </c>
      <c r="Z36" s="240" t="str">
        <f>IF(Z34="","",VLOOKUP(Z34,'[1]シフト記号表（勤務時間帯）'!$C$6:$U$35,19,FALSE))</f>
        <v/>
      </c>
      <c r="AA36" s="241" t="str">
        <f>IF(AA34="","",VLOOKUP(AA34,'[1]シフト記号表（勤務時間帯）'!$C$6:$U$35,19,FALSE))</f>
        <v/>
      </c>
      <c r="AB36" s="241" t="str">
        <f>IF(AB34="","",VLOOKUP(AB34,'[1]シフト記号表（勤務時間帯）'!$C$6:$U$35,19,FALSE))</f>
        <v/>
      </c>
      <c r="AC36" s="241" t="str">
        <f>IF(AC34="","",VLOOKUP(AC34,'[1]シフト記号表（勤務時間帯）'!$C$6:$U$35,19,FALSE))</f>
        <v/>
      </c>
      <c r="AD36" s="241" t="str">
        <f>IF(AD34="","",VLOOKUP(AD34,'[1]シフト記号表（勤務時間帯）'!$C$6:$U$35,19,FALSE))</f>
        <v/>
      </c>
      <c r="AE36" s="241" t="str">
        <f>IF(AE34="","",VLOOKUP(AE34,'[1]シフト記号表（勤務時間帯）'!$C$6:$U$35,19,FALSE))</f>
        <v/>
      </c>
      <c r="AF36" s="242" t="str">
        <f>IF(AF34="","",VLOOKUP(AF34,'[1]シフト記号表（勤務時間帯）'!$C$6:$U$35,19,FALSE))</f>
        <v/>
      </c>
      <c r="AG36" s="240" t="str">
        <f>IF(AG34="","",VLOOKUP(AG34,'[1]シフト記号表（勤務時間帯）'!$C$6:$U$35,19,FALSE))</f>
        <v/>
      </c>
      <c r="AH36" s="241" t="str">
        <f>IF(AH34="","",VLOOKUP(AH34,'[1]シフト記号表（勤務時間帯）'!$C$6:$U$35,19,FALSE))</f>
        <v/>
      </c>
      <c r="AI36" s="241" t="str">
        <f>IF(AI34="","",VLOOKUP(AI34,'[1]シフト記号表（勤務時間帯）'!$C$6:$U$35,19,FALSE))</f>
        <v/>
      </c>
      <c r="AJ36" s="241" t="str">
        <f>IF(AJ34="","",VLOOKUP(AJ34,'[1]シフト記号表（勤務時間帯）'!$C$6:$U$35,19,FALSE))</f>
        <v/>
      </c>
      <c r="AK36" s="241" t="str">
        <f>IF(AK34="","",VLOOKUP(AK34,'[1]シフト記号表（勤務時間帯）'!$C$6:$U$35,19,FALSE))</f>
        <v/>
      </c>
      <c r="AL36" s="241" t="str">
        <f>IF(AL34="","",VLOOKUP(AL34,'[1]シフト記号表（勤務時間帯）'!$C$6:$U$35,19,FALSE))</f>
        <v/>
      </c>
      <c r="AM36" s="242" t="str">
        <f>IF(AM34="","",VLOOKUP(AM34,'[1]シフト記号表（勤務時間帯）'!$C$6:$U$35,19,FALSE))</f>
        <v/>
      </c>
      <c r="AN36" s="240" t="str">
        <f>IF(AN34="","",VLOOKUP(AN34,'[1]シフト記号表（勤務時間帯）'!$C$6:$U$35,19,FALSE))</f>
        <v/>
      </c>
      <c r="AO36" s="241" t="str">
        <f>IF(AO34="","",VLOOKUP(AO34,'[1]シフト記号表（勤務時間帯）'!$C$6:$U$35,19,FALSE))</f>
        <v/>
      </c>
      <c r="AP36" s="241" t="str">
        <f>IF(AP34="","",VLOOKUP(AP34,'[1]シフト記号表（勤務時間帯）'!$C$6:$U$35,19,FALSE))</f>
        <v/>
      </c>
      <c r="AQ36" s="241" t="str">
        <f>IF(AQ34="","",VLOOKUP(AQ34,'[1]シフト記号表（勤務時間帯）'!$C$6:$U$35,19,FALSE))</f>
        <v/>
      </c>
      <c r="AR36" s="241" t="str">
        <f>IF(AR34="","",VLOOKUP(AR34,'[1]シフト記号表（勤務時間帯）'!$C$6:$U$35,19,FALSE))</f>
        <v/>
      </c>
      <c r="AS36" s="241" t="str">
        <f>IF(AS34="","",VLOOKUP(AS34,'[1]シフト記号表（勤務時間帯）'!$C$6:$U$35,19,FALSE))</f>
        <v/>
      </c>
      <c r="AT36" s="242" t="str">
        <f>IF(AT34="","",VLOOKUP(AT34,'[1]シフト記号表（勤務時間帯）'!$C$6:$U$35,19,FALSE))</f>
        <v/>
      </c>
      <c r="AU36" s="240" t="str">
        <f>IF(AU34="","",VLOOKUP(AU34,'[1]シフト記号表（勤務時間帯）'!$C$6:$U$35,19,FALSE))</f>
        <v/>
      </c>
      <c r="AV36" s="241" t="str">
        <f>IF(AV34="","",VLOOKUP(AV34,'[1]シフト記号表（勤務時間帯）'!$C$6:$U$35,19,FALSE))</f>
        <v/>
      </c>
      <c r="AW36" s="241" t="str">
        <f>IF(AW34="","",VLOOKUP(AW34,'[1]シフト記号表（勤務時間帯）'!$C$6:$U$35,19,FALSE))</f>
        <v/>
      </c>
      <c r="AX36" s="505">
        <f>IF($BB$3="４週",SUM(S36:AT36),IF($BB$3="暦月",SUM(S36:AW36),""))</f>
        <v>0</v>
      </c>
      <c r="AY36" s="506"/>
      <c r="AZ36" s="507">
        <f>IF($BB$3="４週",AX36/4,IF($BB$3="暦月",通所別紙１!AX36/(通所別紙１!$BB$8/7),""))</f>
        <v>0</v>
      </c>
      <c r="BA36" s="508"/>
      <c r="BB36" s="492"/>
      <c r="BC36" s="493"/>
      <c r="BD36" s="493"/>
      <c r="BE36" s="493"/>
      <c r="BF36" s="494"/>
    </row>
    <row r="37" spans="2:58" ht="20.25" customHeight="1">
      <c r="B37" s="428">
        <f>B34+1</f>
        <v>6</v>
      </c>
      <c r="C37" s="531"/>
      <c r="D37" s="532"/>
      <c r="E37" s="533"/>
      <c r="F37" s="243"/>
      <c r="G37" s="512"/>
      <c r="H37" s="514"/>
      <c r="I37" s="444"/>
      <c r="J37" s="444"/>
      <c r="K37" s="445"/>
      <c r="L37" s="515"/>
      <c r="M37" s="516"/>
      <c r="N37" s="516"/>
      <c r="O37" s="517"/>
      <c r="P37" s="521" t="s">
        <v>149</v>
      </c>
      <c r="Q37" s="522"/>
      <c r="R37" s="523"/>
      <c r="S37" s="232"/>
      <c r="T37" s="233"/>
      <c r="U37" s="233"/>
      <c r="V37" s="233"/>
      <c r="W37" s="233"/>
      <c r="X37" s="233"/>
      <c r="Y37" s="234"/>
      <c r="Z37" s="232"/>
      <c r="AA37" s="233"/>
      <c r="AB37" s="233"/>
      <c r="AC37" s="233"/>
      <c r="AD37" s="233"/>
      <c r="AE37" s="233"/>
      <c r="AF37" s="234"/>
      <c r="AG37" s="232"/>
      <c r="AH37" s="233"/>
      <c r="AI37" s="233"/>
      <c r="AJ37" s="233"/>
      <c r="AK37" s="233"/>
      <c r="AL37" s="233"/>
      <c r="AM37" s="234"/>
      <c r="AN37" s="232"/>
      <c r="AO37" s="233"/>
      <c r="AP37" s="233"/>
      <c r="AQ37" s="233"/>
      <c r="AR37" s="233"/>
      <c r="AS37" s="233"/>
      <c r="AT37" s="234"/>
      <c r="AU37" s="232"/>
      <c r="AV37" s="233"/>
      <c r="AW37" s="233"/>
      <c r="AX37" s="524"/>
      <c r="AY37" s="525"/>
      <c r="AZ37" s="526"/>
      <c r="BA37" s="527"/>
      <c r="BB37" s="528"/>
      <c r="BC37" s="529"/>
      <c r="BD37" s="529"/>
      <c r="BE37" s="529"/>
      <c r="BF37" s="530"/>
    </row>
    <row r="38" spans="2:58" ht="20.25" customHeight="1">
      <c r="B38" s="428"/>
      <c r="C38" s="534"/>
      <c r="D38" s="535"/>
      <c r="E38" s="536"/>
      <c r="F38" s="235"/>
      <c r="G38" s="439"/>
      <c r="H38" s="443"/>
      <c r="I38" s="444"/>
      <c r="J38" s="444"/>
      <c r="K38" s="445"/>
      <c r="L38" s="449"/>
      <c r="M38" s="450"/>
      <c r="N38" s="450"/>
      <c r="O38" s="451"/>
      <c r="P38" s="495" t="s">
        <v>144</v>
      </c>
      <c r="Q38" s="496"/>
      <c r="R38" s="497"/>
      <c r="S38" s="236" t="str">
        <f>IF(S37="","",VLOOKUP(S37,'[1]シフト記号表（勤務時間帯）'!$C$6:$K$35,9,FALSE))</f>
        <v/>
      </c>
      <c r="T38" s="237" t="str">
        <f>IF(T37="","",VLOOKUP(T37,'[1]シフト記号表（勤務時間帯）'!$C$6:$K$35,9,FALSE))</f>
        <v/>
      </c>
      <c r="U38" s="237" t="str">
        <f>IF(U37="","",VLOOKUP(U37,'[1]シフト記号表（勤務時間帯）'!$C$6:$K$35,9,FALSE))</f>
        <v/>
      </c>
      <c r="V38" s="237" t="str">
        <f>IF(V37="","",VLOOKUP(V37,'[1]シフト記号表（勤務時間帯）'!$C$6:$K$35,9,FALSE))</f>
        <v/>
      </c>
      <c r="W38" s="237" t="str">
        <f>IF(W37="","",VLOOKUP(W37,'[1]シフト記号表（勤務時間帯）'!$C$6:$K$35,9,FALSE))</f>
        <v/>
      </c>
      <c r="X38" s="237" t="str">
        <f>IF(X37="","",VLOOKUP(X37,'[1]シフト記号表（勤務時間帯）'!$C$6:$K$35,9,FALSE))</f>
        <v/>
      </c>
      <c r="Y38" s="238" t="str">
        <f>IF(Y37="","",VLOOKUP(Y37,'[1]シフト記号表（勤務時間帯）'!$C$6:$K$35,9,FALSE))</f>
        <v/>
      </c>
      <c r="Z38" s="236" t="str">
        <f>IF(Z37="","",VLOOKUP(Z37,'[1]シフト記号表（勤務時間帯）'!$C$6:$K$35,9,FALSE))</f>
        <v/>
      </c>
      <c r="AA38" s="237" t="str">
        <f>IF(AA37="","",VLOOKUP(AA37,'[1]シフト記号表（勤務時間帯）'!$C$6:$K$35,9,FALSE))</f>
        <v/>
      </c>
      <c r="AB38" s="237" t="str">
        <f>IF(AB37="","",VLOOKUP(AB37,'[1]シフト記号表（勤務時間帯）'!$C$6:$K$35,9,FALSE))</f>
        <v/>
      </c>
      <c r="AC38" s="237" t="str">
        <f>IF(AC37="","",VLOOKUP(AC37,'[1]シフト記号表（勤務時間帯）'!$C$6:$K$35,9,FALSE))</f>
        <v/>
      </c>
      <c r="AD38" s="237" t="str">
        <f>IF(AD37="","",VLOOKUP(AD37,'[1]シフト記号表（勤務時間帯）'!$C$6:$K$35,9,FALSE))</f>
        <v/>
      </c>
      <c r="AE38" s="237" t="str">
        <f>IF(AE37="","",VLOOKUP(AE37,'[1]シフト記号表（勤務時間帯）'!$C$6:$K$35,9,FALSE))</f>
        <v/>
      </c>
      <c r="AF38" s="238" t="str">
        <f>IF(AF37="","",VLOOKUP(AF37,'[1]シフト記号表（勤務時間帯）'!$C$6:$K$35,9,FALSE))</f>
        <v/>
      </c>
      <c r="AG38" s="236" t="str">
        <f>IF(AG37="","",VLOOKUP(AG37,'[1]シフト記号表（勤務時間帯）'!$C$6:$K$35,9,FALSE))</f>
        <v/>
      </c>
      <c r="AH38" s="237" t="str">
        <f>IF(AH37="","",VLOOKUP(AH37,'[1]シフト記号表（勤務時間帯）'!$C$6:$K$35,9,FALSE))</f>
        <v/>
      </c>
      <c r="AI38" s="237" t="str">
        <f>IF(AI37="","",VLOOKUP(AI37,'[1]シフト記号表（勤務時間帯）'!$C$6:$K$35,9,FALSE))</f>
        <v/>
      </c>
      <c r="AJ38" s="237" t="str">
        <f>IF(AJ37="","",VLOOKUP(AJ37,'[1]シフト記号表（勤務時間帯）'!$C$6:$K$35,9,FALSE))</f>
        <v/>
      </c>
      <c r="AK38" s="237" t="str">
        <f>IF(AK37="","",VLOOKUP(AK37,'[1]シフト記号表（勤務時間帯）'!$C$6:$K$35,9,FALSE))</f>
        <v/>
      </c>
      <c r="AL38" s="237" t="str">
        <f>IF(AL37="","",VLOOKUP(AL37,'[1]シフト記号表（勤務時間帯）'!$C$6:$K$35,9,FALSE))</f>
        <v/>
      </c>
      <c r="AM38" s="238" t="str">
        <f>IF(AM37="","",VLOOKUP(AM37,'[1]シフト記号表（勤務時間帯）'!$C$6:$K$35,9,FALSE))</f>
        <v/>
      </c>
      <c r="AN38" s="236" t="str">
        <f>IF(AN37="","",VLOOKUP(AN37,'[1]シフト記号表（勤務時間帯）'!$C$6:$K$35,9,FALSE))</f>
        <v/>
      </c>
      <c r="AO38" s="237" t="str">
        <f>IF(AO37="","",VLOOKUP(AO37,'[1]シフト記号表（勤務時間帯）'!$C$6:$K$35,9,FALSE))</f>
        <v/>
      </c>
      <c r="AP38" s="237" t="str">
        <f>IF(AP37="","",VLOOKUP(AP37,'[1]シフト記号表（勤務時間帯）'!$C$6:$K$35,9,FALSE))</f>
        <v/>
      </c>
      <c r="AQ38" s="237" t="str">
        <f>IF(AQ37="","",VLOOKUP(AQ37,'[1]シフト記号表（勤務時間帯）'!$C$6:$K$35,9,FALSE))</f>
        <v/>
      </c>
      <c r="AR38" s="237" t="str">
        <f>IF(AR37="","",VLOOKUP(AR37,'[1]シフト記号表（勤務時間帯）'!$C$6:$K$35,9,FALSE))</f>
        <v/>
      </c>
      <c r="AS38" s="237" t="str">
        <f>IF(AS37="","",VLOOKUP(AS37,'[1]シフト記号表（勤務時間帯）'!$C$6:$K$35,9,FALSE))</f>
        <v/>
      </c>
      <c r="AT38" s="238" t="str">
        <f>IF(AT37="","",VLOOKUP(AT37,'[1]シフト記号表（勤務時間帯）'!$C$6:$K$35,9,FALSE))</f>
        <v/>
      </c>
      <c r="AU38" s="236" t="str">
        <f>IF(AU37="","",VLOOKUP(AU37,'[1]シフト記号表（勤務時間帯）'!$C$6:$K$35,9,FALSE))</f>
        <v/>
      </c>
      <c r="AV38" s="237" t="str">
        <f>IF(AV37="","",VLOOKUP(AV37,'[1]シフト記号表（勤務時間帯）'!$C$6:$K$35,9,FALSE))</f>
        <v/>
      </c>
      <c r="AW38" s="237" t="str">
        <f>IF(AW37="","",VLOOKUP(AW37,'[1]シフト記号表（勤務時間帯）'!$C$6:$K$35,9,FALSE))</f>
        <v/>
      </c>
      <c r="AX38" s="498">
        <f>IF($BB$3="４週",SUM(S38:AT38),IF($BB$3="暦月",SUM(S38:AW38),""))</f>
        <v>0</v>
      </c>
      <c r="AY38" s="499"/>
      <c r="AZ38" s="500">
        <f>IF($BB$3="４週",AX38/4,IF($BB$3="暦月",通所別紙１!AX38/(通所別紙１!$BB$8/7),""))</f>
        <v>0</v>
      </c>
      <c r="BA38" s="501"/>
      <c r="BB38" s="489"/>
      <c r="BC38" s="490"/>
      <c r="BD38" s="490"/>
      <c r="BE38" s="490"/>
      <c r="BF38" s="491"/>
    </row>
    <row r="39" spans="2:58" ht="20.25" customHeight="1">
      <c r="B39" s="428"/>
      <c r="C39" s="537"/>
      <c r="D39" s="538"/>
      <c r="E39" s="539"/>
      <c r="F39" s="235">
        <f>C37</f>
        <v>0</v>
      </c>
      <c r="G39" s="513"/>
      <c r="H39" s="443"/>
      <c r="I39" s="444"/>
      <c r="J39" s="444"/>
      <c r="K39" s="445"/>
      <c r="L39" s="518"/>
      <c r="M39" s="519"/>
      <c r="N39" s="519"/>
      <c r="O39" s="520"/>
      <c r="P39" s="502" t="s">
        <v>145</v>
      </c>
      <c r="Q39" s="503"/>
      <c r="R39" s="504"/>
      <c r="S39" s="240" t="str">
        <f>IF(S37="","",VLOOKUP(S37,'[1]シフト記号表（勤務時間帯）'!$C$6:$U$35,19,FALSE))</f>
        <v/>
      </c>
      <c r="T39" s="241" t="str">
        <f>IF(T37="","",VLOOKUP(T37,'[1]シフト記号表（勤務時間帯）'!$C$6:$U$35,19,FALSE))</f>
        <v/>
      </c>
      <c r="U39" s="241" t="str">
        <f>IF(U37="","",VLOOKUP(U37,'[1]シフト記号表（勤務時間帯）'!$C$6:$U$35,19,FALSE))</f>
        <v/>
      </c>
      <c r="V39" s="241" t="str">
        <f>IF(V37="","",VLOOKUP(V37,'[1]シフト記号表（勤務時間帯）'!$C$6:$U$35,19,FALSE))</f>
        <v/>
      </c>
      <c r="W39" s="241" t="str">
        <f>IF(W37="","",VLOOKUP(W37,'[1]シフト記号表（勤務時間帯）'!$C$6:$U$35,19,FALSE))</f>
        <v/>
      </c>
      <c r="X39" s="241" t="str">
        <f>IF(X37="","",VLOOKUP(X37,'[1]シフト記号表（勤務時間帯）'!$C$6:$U$35,19,FALSE))</f>
        <v/>
      </c>
      <c r="Y39" s="242" t="str">
        <f>IF(Y37="","",VLOOKUP(Y37,'[1]シフト記号表（勤務時間帯）'!$C$6:$U$35,19,FALSE))</f>
        <v/>
      </c>
      <c r="Z39" s="240" t="str">
        <f>IF(Z37="","",VLOOKUP(Z37,'[1]シフト記号表（勤務時間帯）'!$C$6:$U$35,19,FALSE))</f>
        <v/>
      </c>
      <c r="AA39" s="241" t="str">
        <f>IF(AA37="","",VLOOKUP(AA37,'[1]シフト記号表（勤務時間帯）'!$C$6:$U$35,19,FALSE))</f>
        <v/>
      </c>
      <c r="AB39" s="241" t="str">
        <f>IF(AB37="","",VLOOKUP(AB37,'[1]シフト記号表（勤務時間帯）'!$C$6:$U$35,19,FALSE))</f>
        <v/>
      </c>
      <c r="AC39" s="241" t="str">
        <f>IF(AC37="","",VLOOKUP(AC37,'[1]シフト記号表（勤務時間帯）'!$C$6:$U$35,19,FALSE))</f>
        <v/>
      </c>
      <c r="AD39" s="241" t="str">
        <f>IF(AD37="","",VLOOKUP(AD37,'[1]シフト記号表（勤務時間帯）'!$C$6:$U$35,19,FALSE))</f>
        <v/>
      </c>
      <c r="AE39" s="241" t="str">
        <f>IF(AE37="","",VLOOKUP(AE37,'[1]シフト記号表（勤務時間帯）'!$C$6:$U$35,19,FALSE))</f>
        <v/>
      </c>
      <c r="AF39" s="242" t="str">
        <f>IF(AF37="","",VLOOKUP(AF37,'[1]シフト記号表（勤務時間帯）'!$C$6:$U$35,19,FALSE))</f>
        <v/>
      </c>
      <c r="AG39" s="240" t="str">
        <f>IF(AG37="","",VLOOKUP(AG37,'[1]シフト記号表（勤務時間帯）'!$C$6:$U$35,19,FALSE))</f>
        <v/>
      </c>
      <c r="AH39" s="241" t="str">
        <f>IF(AH37="","",VLOOKUP(AH37,'[1]シフト記号表（勤務時間帯）'!$C$6:$U$35,19,FALSE))</f>
        <v/>
      </c>
      <c r="AI39" s="241" t="str">
        <f>IF(AI37="","",VLOOKUP(AI37,'[1]シフト記号表（勤務時間帯）'!$C$6:$U$35,19,FALSE))</f>
        <v/>
      </c>
      <c r="AJ39" s="241" t="str">
        <f>IF(AJ37="","",VLOOKUP(AJ37,'[1]シフト記号表（勤務時間帯）'!$C$6:$U$35,19,FALSE))</f>
        <v/>
      </c>
      <c r="AK39" s="241" t="str">
        <f>IF(AK37="","",VLOOKUP(AK37,'[1]シフト記号表（勤務時間帯）'!$C$6:$U$35,19,FALSE))</f>
        <v/>
      </c>
      <c r="AL39" s="241" t="str">
        <f>IF(AL37="","",VLOOKUP(AL37,'[1]シフト記号表（勤務時間帯）'!$C$6:$U$35,19,FALSE))</f>
        <v/>
      </c>
      <c r="AM39" s="242" t="str">
        <f>IF(AM37="","",VLOOKUP(AM37,'[1]シフト記号表（勤務時間帯）'!$C$6:$U$35,19,FALSE))</f>
        <v/>
      </c>
      <c r="AN39" s="240" t="str">
        <f>IF(AN37="","",VLOOKUP(AN37,'[1]シフト記号表（勤務時間帯）'!$C$6:$U$35,19,FALSE))</f>
        <v/>
      </c>
      <c r="AO39" s="241" t="str">
        <f>IF(AO37="","",VLOOKUP(AO37,'[1]シフト記号表（勤務時間帯）'!$C$6:$U$35,19,FALSE))</f>
        <v/>
      </c>
      <c r="AP39" s="241" t="str">
        <f>IF(AP37="","",VLOOKUP(AP37,'[1]シフト記号表（勤務時間帯）'!$C$6:$U$35,19,FALSE))</f>
        <v/>
      </c>
      <c r="AQ39" s="241" t="str">
        <f>IF(AQ37="","",VLOOKUP(AQ37,'[1]シフト記号表（勤務時間帯）'!$C$6:$U$35,19,FALSE))</f>
        <v/>
      </c>
      <c r="AR39" s="241" t="str">
        <f>IF(AR37="","",VLOOKUP(AR37,'[1]シフト記号表（勤務時間帯）'!$C$6:$U$35,19,FALSE))</f>
        <v/>
      </c>
      <c r="AS39" s="241" t="str">
        <f>IF(AS37="","",VLOOKUP(AS37,'[1]シフト記号表（勤務時間帯）'!$C$6:$U$35,19,FALSE))</f>
        <v/>
      </c>
      <c r="AT39" s="242" t="str">
        <f>IF(AT37="","",VLOOKUP(AT37,'[1]シフト記号表（勤務時間帯）'!$C$6:$U$35,19,FALSE))</f>
        <v/>
      </c>
      <c r="AU39" s="240" t="str">
        <f>IF(AU37="","",VLOOKUP(AU37,'[1]シフト記号表（勤務時間帯）'!$C$6:$U$35,19,FALSE))</f>
        <v/>
      </c>
      <c r="AV39" s="241" t="str">
        <f>IF(AV37="","",VLOOKUP(AV37,'[1]シフト記号表（勤務時間帯）'!$C$6:$U$35,19,FALSE))</f>
        <v/>
      </c>
      <c r="AW39" s="241" t="str">
        <f>IF(AW37="","",VLOOKUP(AW37,'[1]シフト記号表（勤務時間帯）'!$C$6:$U$35,19,FALSE))</f>
        <v/>
      </c>
      <c r="AX39" s="505">
        <f>IF($BB$3="４週",SUM(S39:AT39),IF($BB$3="暦月",SUM(S39:AW39),""))</f>
        <v>0</v>
      </c>
      <c r="AY39" s="506"/>
      <c r="AZ39" s="507">
        <f>IF($BB$3="４週",AX39/4,IF($BB$3="暦月",通所別紙１!AX39/(通所別紙１!$BB$8/7),""))</f>
        <v>0</v>
      </c>
      <c r="BA39" s="508"/>
      <c r="BB39" s="492"/>
      <c r="BC39" s="493"/>
      <c r="BD39" s="493"/>
      <c r="BE39" s="493"/>
      <c r="BF39" s="494"/>
    </row>
    <row r="40" spans="2:58" ht="20.25" customHeight="1">
      <c r="B40" s="428">
        <f>B37+1</f>
        <v>7</v>
      </c>
      <c r="C40" s="531"/>
      <c r="D40" s="532"/>
      <c r="E40" s="533"/>
      <c r="F40" s="243"/>
      <c r="G40" s="512"/>
      <c r="H40" s="514"/>
      <c r="I40" s="444"/>
      <c r="J40" s="444"/>
      <c r="K40" s="445"/>
      <c r="L40" s="515"/>
      <c r="M40" s="516"/>
      <c r="N40" s="516"/>
      <c r="O40" s="517"/>
      <c r="P40" s="521" t="s">
        <v>150</v>
      </c>
      <c r="Q40" s="522"/>
      <c r="R40" s="523"/>
      <c r="S40" s="232"/>
      <c r="T40" s="233"/>
      <c r="U40" s="233"/>
      <c r="V40" s="233"/>
      <c r="W40" s="233"/>
      <c r="X40" s="233"/>
      <c r="Y40" s="234"/>
      <c r="Z40" s="232"/>
      <c r="AA40" s="233"/>
      <c r="AB40" s="233"/>
      <c r="AC40" s="233"/>
      <c r="AD40" s="233"/>
      <c r="AE40" s="233"/>
      <c r="AF40" s="234"/>
      <c r="AG40" s="232"/>
      <c r="AH40" s="233"/>
      <c r="AI40" s="233"/>
      <c r="AJ40" s="233"/>
      <c r="AK40" s="233"/>
      <c r="AL40" s="233"/>
      <c r="AM40" s="234"/>
      <c r="AN40" s="232"/>
      <c r="AO40" s="233"/>
      <c r="AP40" s="233"/>
      <c r="AQ40" s="233"/>
      <c r="AR40" s="233"/>
      <c r="AS40" s="233"/>
      <c r="AT40" s="234"/>
      <c r="AU40" s="232"/>
      <c r="AV40" s="233"/>
      <c r="AW40" s="233"/>
      <c r="AX40" s="524"/>
      <c r="AY40" s="525"/>
      <c r="AZ40" s="526"/>
      <c r="BA40" s="527"/>
      <c r="BB40" s="528"/>
      <c r="BC40" s="529"/>
      <c r="BD40" s="529"/>
      <c r="BE40" s="529"/>
      <c r="BF40" s="530"/>
    </row>
    <row r="41" spans="2:58" ht="20.25" customHeight="1">
      <c r="B41" s="428"/>
      <c r="C41" s="534"/>
      <c r="D41" s="535"/>
      <c r="E41" s="536"/>
      <c r="F41" s="235"/>
      <c r="G41" s="439"/>
      <c r="H41" s="443"/>
      <c r="I41" s="444"/>
      <c r="J41" s="444"/>
      <c r="K41" s="445"/>
      <c r="L41" s="449"/>
      <c r="M41" s="450"/>
      <c r="N41" s="450"/>
      <c r="O41" s="451"/>
      <c r="P41" s="495" t="s">
        <v>144</v>
      </c>
      <c r="Q41" s="496"/>
      <c r="R41" s="497"/>
      <c r="S41" s="236" t="str">
        <f>IF(S40="","",VLOOKUP(S40,'[1]シフト記号表（勤務時間帯）'!$C$6:$K$35,9,FALSE))</f>
        <v/>
      </c>
      <c r="T41" s="237" t="str">
        <f>IF(T40="","",VLOOKUP(T40,'[1]シフト記号表（勤務時間帯）'!$C$6:$K$35,9,FALSE))</f>
        <v/>
      </c>
      <c r="U41" s="237" t="str">
        <f>IF(U40="","",VLOOKUP(U40,'[1]シフト記号表（勤務時間帯）'!$C$6:$K$35,9,FALSE))</f>
        <v/>
      </c>
      <c r="V41" s="237" t="str">
        <f>IF(V40="","",VLOOKUP(V40,'[1]シフト記号表（勤務時間帯）'!$C$6:$K$35,9,FALSE))</f>
        <v/>
      </c>
      <c r="W41" s="237" t="str">
        <f>IF(W40="","",VLOOKUP(W40,'[1]シフト記号表（勤務時間帯）'!$C$6:$K$35,9,FALSE))</f>
        <v/>
      </c>
      <c r="X41" s="237" t="str">
        <f>IF(X40="","",VLOOKUP(X40,'[1]シフト記号表（勤務時間帯）'!$C$6:$K$35,9,FALSE))</f>
        <v/>
      </c>
      <c r="Y41" s="238" t="str">
        <f>IF(Y40="","",VLOOKUP(Y40,'[1]シフト記号表（勤務時間帯）'!$C$6:$K$35,9,FALSE))</f>
        <v/>
      </c>
      <c r="Z41" s="236" t="str">
        <f>IF(Z40="","",VLOOKUP(Z40,'[1]シフト記号表（勤務時間帯）'!$C$6:$K$35,9,FALSE))</f>
        <v/>
      </c>
      <c r="AA41" s="237" t="str">
        <f>IF(AA40="","",VLOOKUP(AA40,'[1]シフト記号表（勤務時間帯）'!$C$6:$K$35,9,FALSE))</f>
        <v/>
      </c>
      <c r="AB41" s="237" t="str">
        <f>IF(AB40="","",VLOOKUP(AB40,'[1]シフト記号表（勤務時間帯）'!$C$6:$K$35,9,FALSE))</f>
        <v/>
      </c>
      <c r="AC41" s="237" t="str">
        <f>IF(AC40="","",VLOOKUP(AC40,'[1]シフト記号表（勤務時間帯）'!$C$6:$K$35,9,FALSE))</f>
        <v/>
      </c>
      <c r="AD41" s="237" t="str">
        <f>IF(AD40="","",VLOOKUP(AD40,'[1]シフト記号表（勤務時間帯）'!$C$6:$K$35,9,FALSE))</f>
        <v/>
      </c>
      <c r="AE41" s="237" t="str">
        <f>IF(AE40="","",VLOOKUP(AE40,'[1]シフト記号表（勤務時間帯）'!$C$6:$K$35,9,FALSE))</f>
        <v/>
      </c>
      <c r="AF41" s="238" t="str">
        <f>IF(AF40="","",VLOOKUP(AF40,'[1]シフト記号表（勤務時間帯）'!$C$6:$K$35,9,FALSE))</f>
        <v/>
      </c>
      <c r="AG41" s="236" t="str">
        <f>IF(AG40="","",VLOOKUP(AG40,'[1]シフト記号表（勤務時間帯）'!$C$6:$K$35,9,FALSE))</f>
        <v/>
      </c>
      <c r="AH41" s="237" t="str">
        <f>IF(AH40="","",VLOOKUP(AH40,'[1]シフト記号表（勤務時間帯）'!$C$6:$K$35,9,FALSE))</f>
        <v/>
      </c>
      <c r="AI41" s="237" t="str">
        <f>IF(AI40="","",VLOOKUP(AI40,'[1]シフト記号表（勤務時間帯）'!$C$6:$K$35,9,FALSE))</f>
        <v/>
      </c>
      <c r="AJ41" s="237" t="str">
        <f>IF(AJ40="","",VLOOKUP(AJ40,'[1]シフト記号表（勤務時間帯）'!$C$6:$K$35,9,FALSE))</f>
        <v/>
      </c>
      <c r="AK41" s="237" t="str">
        <f>IF(AK40="","",VLOOKUP(AK40,'[1]シフト記号表（勤務時間帯）'!$C$6:$K$35,9,FALSE))</f>
        <v/>
      </c>
      <c r="AL41" s="237" t="str">
        <f>IF(AL40="","",VLOOKUP(AL40,'[1]シフト記号表（勤務時間帯）'!$C$6:$K$35,9,FALSE))</f>
        <v/>
      </c>
      <c r="AM41" s="238" t="str">
        <f>IF(AM40="","",VLOOKUP(AM40,'[1]シフト記号表（勤務時間帯）'!$C$6:$K$35,9,FALSE))</f>
        <v/>
      </c>
      <c r="AN41" s="236" t="str">
        <f>IF(AN40="","",VLOOKUP(AN40,'[1]シフト記号表（勤務時間帯）'!$C$6:$K$35,9,FALSE))</f>
        <v/>
      </c>
      <c r="AO41" s="237" t="str">
        <f>IF(AO40="","",VLOOKUP(AO40,'[1]シフト記号表（勤務時間帯）'!$C$6:$K$35,9,FALSE))</f>
        <v/>
      </c>
      <c r="AP41" s="237" t="str">
        <f>IF(AP40="","",VLOOKUP(AP40,'[1]シフト記号表（勤務時間帯）'!$C$6:$K$35,9,FALSE))</f>
        <v/>
      </c>
      <c r="AQ41" s="237" t="str">
        <f>IF(AQ40="","",VLOOKUP(AQ40,'[1]シフト記号表（勤務時間帯）'!$C$6:$K$35,9,FALSE))</f>
        <v/>
      </c>
      <c r="AR41" s="237" t="str">
        <f>IF(AR40="","",VLOOKUP(AR40,'[1]シフト記号表（勤務時間帯）'!$C$6:$K$35,9,FALSE))</f>
        <v/>
      </c>
      <c r="AS41" s="237" t="str">
        <f>IF(AS40="","",VLOOKUP(AS40,'[1]シフト記号表（勤務時間帯）'!$C$6:$K$35,9,FALSE))</f>
        <v/>
      </c>
      <c r="AT41" s="238" t="str">
        <f>IF(AT40="","",VLOOKUP(AT40,'[1]シフト記号表（勤務時間帯）'!$C$6:$K$35,9,FALSE))</f>
        <v/>
      </c>
      <c r="AU41" s="236" t="str">
        <f>IF(AU40="","",VLOOKUP(AU40,'[1]シフト記号表（勤務時間帯）'!$C$6:$K$35,9,FALSE))</f>
        <v/>
      </c>
      <c r="AV41" s="237" t="str">
        <f>IF(AV40="","",VLOOKUP(AV40,'[1]シフト記号表（勤務時間帯）'!$C$6:$K$35,9,FALSE))</f>
        <v/>
      </c>
      <c r="AW41" s="237" t="str">
        <f>IF(AW40="","",VLOOKUP(AW40,'[1]シフト記号表（勤務時間帯）'!$C$6:$K$35,9,FALSE))</f>
        <v/>
      </c>
      <c r="AX41" s="498">
        <f>IF($BB$3="４週",SUM(S41:AT41),IF($BB$3="暦月",SUM(S41:AW41),""))</f>
        <v>0</v>
      </c>
      <c r="AY41" s="499"/>
      <c r="AZ41" s="500">
        <f>IF($BB$3="４週",AX41/4,IF($BB$3="暦月",通所別紙１!AX41/(通所別紙１!$BB$8/7),""))</f>
        <v>0</v>
      </c>
      <c r="BA41" s="501"/>
      <c r="BB41" s="489"/>
      <c r="BC41" s="490"/>
      <c r="BD41" s="490"/>
      <c r="BE41" s="490"/>
      <c r="BF41" s="491"/>
    </row>
    <row r="42" spans="2:58" ht="20.25" customHeight="1">
      <c r="B42" s="428"/>
      <c r="C42" s="537"/>
      <c r="D42" s="538"/>
      <c r="E42" s="539"/>
      <c r="F42" s="235">
        <f>C40</f>
        <v>0</v>
      </c>
      <c r="G42" s="513"/>
      <c r="H42" s="443"/>
      <c r="I42" s="444"/>
      <c r="J42" s="444"/>
      <c r="K42" s="445"/>
      <c r="L42" s="518"/>
      <c r="M42" s="519"/>
      <c r="N42" s="519"/>
      <c r="O42" s="520"/>
      <c r="P42" s="502" t="s">
        <v>145</v>
      </c>
      <c r="Q42" s="503"/>
      <c r="R42" s="504"/>
      <c r="S42" s="240" t="str">
        <f>IF(S40="","",VLOOKUP(S40,'[1]シフト記号表（勤務時間帯）'!$C$6:$U$35,19,FALSE))</f>
        <v/>
      </c>
      <c r="T42" s="241" t="str">
        <f>IF(T40="","",VLOOKUP(T40,'[1]シフト記号表（勤務時間帯）'!$C$6:$U$35,19,FALSE))</f>
        <v/>
      </c>
      <c r="U42" s="241" t="str">
        <f>IF(U40="","",VLOOKUP(U40,'[1]シフト記号表（勤務時間帯）'!$C$6:$U$35,19,FALSE))</f>
        <v/>
      </c>
      <c r="V42" s="241" t="str">
        <f>IF(V40="","",VLOOKUP(V40,'[1]シフト記号表（勤務時間帯）'!$C$6:$U$35,19,FALSE))</f>
        <v/>
      </c>
      <c r="W42" s="241" t="str">
        <f>IF(W40="","",VLOOKUP(W40,'[1]シフト記号表（勤務時間帯）'!$C$6:$U$35,19,FALSE))</f>
        <v/>
      </c>
      <c r="X42" s="241" t="str">
        <f>IF(X40="","",VLOOKUP(X40,'[1]シフト記号表（勤務時間帯）'!$C$6:$U$35,19,FALSE))</f>
        <v/>
      </c>
      <c r="Y42" s="242" t="str">
        <f>IF(Y40="","",VLOOKUP(Y40,'[1]シフト記号表（勤務時間帯）'!$C$6:$U$35,19,FALSE))</f>
        <v/>
      </c>
      <c r="Z42" s="240" t="str">
        <f>IF(Z40="","",VLOOKUP(Z40,'[1]シフト記号表（勤務時間帯）'!$C$6:$U$35,19,FALSE))</f>
        <v/>
      </c>
      <c r="AA42" s="241" t="str">
        <f>IF(AA40="","",VLOOKUP(AA40,'[1]シフト記号表（勤務時間帯）'!$C$6:$U$35,19,FALSE))</f>
        <v/>
      </c>
      <c r="AB42" s="241" t="str">
        <f>IF(AB40="","",VLOOKUP(AB40,'[1]シフト記号表（勤務時間帯）'!$C$6:$U$35,19,FALSE))</f>
        <v/>
      </c>
      <c r="AC42" s="241" t="str">
        <f>IF(AC40="","",VLOOKUP(AC40,'[1]シフト記号表（勤務時間帯）'!$C$6:$U$35,19,FALSE))</f>
        <v/>
      </c>
      <c r="AD42" s="241" t="str">
        <f>IF(AD40="","",VLOOKUP(AD40,'[1]シフト記号表（勤務時間帯）'!$C$6:$U$35,19,FALSE))</f>
        <v/>
      </c>
      <c r="AE42" s="241" t="str">
        <f>IF(AE40="","",VLOOKUP(AE40,'[1]シフト記号表（勤務時間帯）'!$C$6:$U$35,19,FALSE))</f>
        <v/>
      </c>
      <c r="AF42" s="242" t="str">
        <f>IF(AF40="","",VLOOKUP(AF40,'[1]シフト記号表（勤務時間帯）'!$C$6:$U$35,19,FALSE))</f>
        <v/>
      </c>
      <c r="AG42" s="240" t="str">
        <f>IF(AG40="","",VLOOKUP(AG40,'[1]シフト記号表（勤務時間帯）'!$C$6:$U$35,19,FALSE))</f>
        <v/>
      </c>
      <c r="AH42" s="241" t="str">
        <f>IF(AH40="","",VLOOKUP(AH40,'[1]シフト記号表（勤務時間帯）'!$C$6:$U$35,19,FALSE))</f>
        <v/>
      </c>
      <c r="AI42" s="241" t="str">
        <f>IF(AI40="","",VLOOKUP(AI40,'[1]シフト記号表（勤務時間帯）'!$C$6:$U$35,19,FALSE))</f>
        <v/>
      </c>
      <c r="AJ42" s="241" t="str">
        <f>IF(AJ40="","",VLOOKUP(AJ40,'[1]シフト記号表（勤務時間帯）'!$C$6:$U$35,19,FALSE))</f>
        <v/>
      </c>
      <c r="AK42" s="241" t="str">
        <f>IF(AK40="","",VLOOKUP(AK40,'[1]シフト記号表（勤務時間帯）'!$C$6:$U$35,19,FALSE))</f>
        <v/>
      </c>
      <c r="AL42" s="241" t="str">
        <f>IF(AL40="","",VLOOKUP(AL40,'[1]シフト記号表（勤務時間帯）'!$C$6:$U$35,19,FALSE))</f>
        <v/>
      </c>
      <c r="AM42" s="242" t="str">
        <f>IF(AM40="","",VLOOKUP(AM40,'[1]シフト記号表（勤務時間帯）'!$C$6:$U$35,19,FALSE))</f>
        <v/>
      </c>
      <c r="AN42" s="240" t="str">
        <f>IF(AN40="","",VLOOKUP(AN40,'[1]シフト記号表（勤務時間帯）'!$C$6:$U$35,19,FALSE))</f>
        <v/>
      </c>
      <c r="AO42" s="241" t="str">
        <f>IF(AO40="","",VLOOKUP(AO40,'[1]シフト記号表（勤務時間帯）'!$C$6:$U$35,19,FALSE))</f>
        <v/>
      </c>
      <c r="AP42" s="241" t="str">
        <f>IF(AP40="","",VLOOKUP(AP40,'[1]シフト記号表（勤務時間帯）'!$C$6:$U$35,19,FALSE))</f>
        <v/>
      </c>
      <c r="AQ42" s="241" t="str">
        <f>IF(AQ40="","",VLOOKUP(AQ40,'[1]シフト記号表（勤務時間帯）'!$C$6:$U$35,19,FALSE))</f>
        <v/>
      </c>
      <c r="AR42" s="241" t="str">
        <f>IF(AR40="","",VLOOKUP(AR40,'[1]シフト記号表（勤務時間帯）'!$C$6:$U$35,19,FALSE))</f>
        <v/>
      </c>
      <c r="AS42" s="241" t="str">
        <f>IF(AS40="","",VLOOKUP(AS40,'[1]シフト記号表（勤務時間帯）'!$C$6:$U$35,19,FALSE))</f>
        <v/>
      </c>
      <c r="AT42" s="242" t="str">
        <f>IF(AT40="","",VLOOKUP(AT40,'[1]シフト記号表（勤務時間帯）'!$C$6:$U$35,19,FALSE))</f>
        <v/>
      </c>
      <c r="AU42" s="240" t="str">
        <f>IF(AU40="","",VLOOKUP(AU40,'[1]シフト記号表（勤務時間帯）'!$C$6:$U$35,19,FALSE))</f>
        <v/>
      </c>
      <c r="AV42" s="241" t="str">
        <f>IF(AV40="","",VLOOKUP(AV40,'[1]シフト記号表（勤務時間帯）'!$C$6:$U$35,19,FALSE))</f>
        <v/>
      </c>
      <c r="AW42" s="241" t="str">
        <f>IF(AW40="","",VLOOKUP(AW40,'[1]シフト記号表（勤務時間帯）'!$C$6:$U$35,19,FALSE))</f>
        <v/>
      </c>
      <c r="AX42" s="505">
        <f>IF($BB$3="４週",SUM(S42:AT42),IF($BB$3="暦月",SUM(S42:AW42),""))</f>
        <v>0</v>
      </c>
      <c r="AY42" s="506"/>
      <c r="AZ42" s="507">
        <f>IF($BB$3="４週",AX42/4,IF($BB$3="暦月",通所別紙１!AX42/(通所別紙１!$BB$8/7),""))</f>
        <v>0</v>
      </c>
      <c r="BA42" s="508"/>
      <c r="BB42" s="492"/>
      <c r="BC42" s="493"/>
      <c r="BD42" s="493"/>
      <c r="BE42" s="493"/>
      <c r="BF42" s="494"/>
    </row>
    <row r="43" spans="2:58" ht="20.25" customHeight="1">
      <c r="B43" s="428">
        <f>B40+1</f>
        <v>8</v>
      </c>
      <c r="C43" s="531"/>
      <c r="D43" s="532"/>
      <c r="E43" s="533"/>
      <c r="F43" s="243"/>
      <c r="G43" s="512"/>
      <c r="H43" s="514"/>
      <c r="I43" s="444"/>
      <c r="J43" s="444"/>
      <c r="K43" s="445"/>
      <c r="L43" s="515"/>
      <c r="M43" s="516"/>
      <c r="N43" s="516"/>
      <c r="O43" s="517"/>
      <c r="P43" s="521" t="s">
        <v>149</v>
      </c>
      <c r="Q43" s="522"/>
      <c r="R43" s="523"/>
      <c r="S43" s="232"/>
      <c r="T43" s="233"/>
      <c r="U43" s="233"/>
      <c r="V43" s="233"/>
      <c r="W43" s="233"/>
      <c r="X43" s="233"/>
      <c r="Y43" s="234"/>
      <c r="Z43" s="232"/>
      <c r="AA43" s="233"/>
      <c r="AB43" s="233"/>
      <c r="AC43" s="233"/>
      <c r="AD43" s="233"/>
      <c r="AE43" s="233"/>
      <c r="AF43" s="234"/>
      <c r="AG43" s="232"/>
      <c r="AH43" s="233"/>
      <c r="AI43" s="233"/>
      <c r="AJ43" s="233"/>
      <c r="AK43" s="233"/>
      <c r="AL43" s="233"/>
      <c r="AM43" s="234"/>
      <c r="AN43" s="232"/>
      <c r="AO43" s="233"/>
      <c r="AP43" s="233"/>
      <c r="AQ43" s="233"/>
      <c r="AR43" s="233"/>
      <c r="AS43" s="233"/>
      <c r="AT43" s="234"/>
      <c r="AU43" s="232"/>
      <c r="AV43" s="233"/>
      <c r="AW43" s="233"/>
      <c r="AX43" s="524"/>
      <c r="AY43" s="525"/>
      <c r="AZ43" s="526"/>
      <c r="BA43" s="527"/>
      <c r="BB43" s="528"/>
      <c r="BC43" s="529"/>
      <c r="BD43" s="529"/>
      <c r="BE43" s="529"/>
      <c r="BF43" s="530"/>
    </row>
    <row r="44" spans="2:58" ht="20.25" customHeight="1">
      <c r="B44" s="428"/>
      <c r="C44" s="534"/>
      <c r="D44" s="535"/>
      <c r="E44" s="536"/>
      <c r="F44" s="235"/>
      <c r="G44" s="439"/>
      <c r="H44" s="443"/>
      <c r="I44" s="444"/>
      <c r="J44" s="444"/>
      <c r="K44" s="445"/>
      <c r="L44" s="449"/>
      <c r="M44" s="450"/>
      <c r="N44" s="450"/>
      <c r="O44" s="451"/>
      <c r="P44" s="495" t="s">
        <v>144</v>
      </c>
      <c r="Q44" s="496"/>
      <c r="R44" s="497"/>
      <c r="S44" s="236" t="str">
        <f>IF(S43="","",VLOOKUP(S43,'[1]シフト記号表（勤務時間帯）'!$C$6:$K$35,9,FALSE))</f>
        <v/>
      </c>
      <c r="T44" s="237" t="str">
        <f>IF(T43="","",VLOOKUP(T43,'[1]シフト記号表（勤務時間帯）'!$C$6:$K$35,9,FALSE))</f>
        <v/>
      </c>
      <c r="U44" s="237" t="str">
        <f>IF(U43="","",VLOOKUP(U43,'[1]シフト記号表（勤務時間帯）'!$C$6:$K$35,9,FALSE))</f>
        <v/>
      </c>
      <c r="V44" s="237" t="str">
        <f>IF(V43="","",VLOOKUP(V43,'[1]シフト記号表（勤務時間帯）'!$C$6:$K$35,9,FALSE))</f>
        <v/>
      </c>
      <c r="W44" s="237" t="str">
        <f>IF(W43="","",VLOOKUP(W43,'[1]シフト記号表（勤務時間帯）'!$C$6:$K$35,9,FALSE))</f>
        <v/>
      </c>
      <c r="X44" s="237" t="str">
        <f>IF(X43="","",VLOOKUP(X43,'[1]シフト記号表（勤務時間帯）'!$C$6:$K$35,9,FALSE))</f>
        <v/>
      </c>
      <c r="Y44" s="238" t="str">
        <f>IF(Y43="","",VLOOKUP(Y43,'[1]シフト記号表（勤務時間帯）'!$C$6:$K$35,9,FALSE))</f>
        <v/>
      </c>
      <c r="Z44" s="236" t="str">
        <f>IF(Z43="","",VLOOKUP(Z43,'[1]シフト記号表（勤務時間帯）'!$C$6:$K$35,9,FALSE))</f>
        <v/>
      </c>
      <c r="AA44" s="237" t="str">
        <f>IF(AA43="","",VLOOKUP(AA43,'[1]シフト記号表（勤務時間帯）'!$C$6:$K$35,9,FALSE))</f>
        <v/>
      </c>
      <c r="AB44" s="237" t="str">
        <f>IF(AB43="","",VLOOKUP(AB43,'[1]シフト記号表（勤務時間帯）'!$C$6:$K$35,9,FALSE))</f>
        <v/>
      </c>
      <c r="AC44" s="237" t="str">
        <f>IF(AC43="","",VLOOKUP(AC43,'[1]シフト記号表（勤務時間帯）'!$C$6:$K$35,9,FALSE))</f>
        <v/>
      </c>
      <c r="AD44" s="237" t="str">
        <f>IF(AD43="","",VLOOKUP(AD43,'[1]シフト記号表（勤務時間帯）'!$C$6:$K$35,9,FALSE))</f>
        <v/>
      </c>
      <c r="AE44" s="237" t="str">
        <f>IF(AE43="","",VLOOKUP(AE43,'[1]シフト記号表（勤務時間帯）'!$C$6:$K$35,9,FALSE))</f>
        <v/>
      </c>
      <c r="AF44" s="238" t="str">
        <f>IF(AF43="","",VLOOKUP(AF43,'[1]シフト記号表（勤務時間帯）'!$C$6:$K$35,9,FALSE))</f>
        <v/>
      </c>
      <c r="AG44" s="236" t="str">
        <f>IF(AG43="","",VLOOKUP(AG43,'[1]シフト記号表（勤務時間帯）'!$C$6:$K$35,9,FALSE))</f>
        <v/>
      </c>
      <c r="AH44" s="237" t="str">
        <f>IF(AH43="","",VLOOKUP(AH43,'[1]シフト記号表（勤務時間帯）'!$C$6:$K$35,9,FALSE))</f>
        <v/>
      </c>
      <c r="AI44" s="237" t="str">
        <f>IF(AI43="","",VLOOKUP(AI43,'[1]シフト記号表（勤務時間帯）'!$C$6:$K$35,9,FALSE))</f>
        <v/>
      </c>
      <c r="AJ44" s="237" t="str">
        <f>IF(AJ43="","",VLOOKUP(AJ43,'[1]シフト記号表（勤務時間帯）'!$C$6:$K$35,9,FALSE))</f>
        <v/>
      </c>
      <c r="AK44" s="237" t="str">
        <f>IF(AK43="","",VLOOKUP(AK43,'[1]シフト記号表（勤務時間帯）'!$C$6:$K$35,9,FALSE))</f>
        <v/>
      </c>
      <c r="AL44" s="237" t="str">
        <f>IF(AL43="","",VLOOKUP(AL43,'[1]シフト記号表（勤務時間帯）'!$C$6:$K$35,9,FALSE))</f>
        <v/>
      </c>
      <c r="AM44" s="238" t="str">
        <f>IF(AM43="","",VLOOKUP(AM43,'[1]シフト記号表（勤務時間帯）'!$C$6:$K$35,9,FALSE))</f>
        <v/>
      </c>
      <c r="AN44" s="236" t="str">
        <f>IF(AN43="","",VLOOKUP(AN43,'[1]シフト記号表（勤務時間帯）'!$C$6:$K$35,9,FALSE))</f>
        <v/>
      </c>
      <c r="AO44" s="237" t="str">
        <f>IF(AO43="","",VLOOKUP(AO43,'[1]シフト記号表（勤務時間帯）'!$C$6:$K$35,9,FALSE))</f>
        <v/>
      </c>
      <c r="AP44" s="237" t="str">
        <f>IF(AP43="","",VLOOKUP(AP43,'[1]シフト記号表（勤務時間帯）'!$C$6:$K$35,9,FALSE))</f>
        <v/>
      </c>
      <c r="AQ44" s="237" t="str">
        <f>IF(AQ43="","",VLOOKUP(AQ43,'[1]シフト記号表（勤務時間帯）'!$C$6:$K$35,9,FALSE))</f>
        <v/>
      </c>
      <c r="AR44" s="237" t="str">
        <f>IF(AR43="","",VLOOKUP(AR43,'[1]シフト記号表（勤務時間帯）'!$C$6:$K$35,9,FALSE))</f>
        <v/>
      </c>
      <c r="AS44" s="237" t="str">
        <f>IF(AS43="","",VLOOKUP(AS43,'[1]シフト記号表（勤務時間帯）'!$C$6:$K$35,9,FALSE))</f>
        <v/>
      </c>
      <c r="AT44" s="238" t="str">
        <f>IF(AT43="","",VLOOKUP(AT43,'[1]シフト記号表（勤務時間帯）'!$C$6:$K$35,9,FALSE))</f>
        <v/>
      </c>
      <c r="AU44" s="236" t="str">
        <f>IF(AU43="","",VLOOKUP(AU43,'[1]シフト記号表（勤務時間帯）'!$C$6:$K$35,9,FALSE))</f>
        <v/>
      </c>
      <c r="AV44" s="237" t="str">
        <f>IF(AV43="","",VLOOKUP(AV43,'[1]シフト記号表（勤務時間帯）'!$C$6:$K$35,9,FALSE))</f>
        <v/>
      </c>
      <c r="AW44" s="237" t="str">
        <f>IF(AW43="","",VLOOKUP(AW43,'[1]シフト記号表（勤務時間帯）'!$C$6:$K$35,9,FALSE))</f>
        <v/>
      </c>
      <c r="AX44" s="498">
        <f>IF($BB$3="４週",SUM(S44:AT44),IF($BB$3="暦月",SUM(S44:AW44),""))</f>
        <v>0</v>
      </c>
      <c r="AY44" s="499"/>
      <c r="AZ44" s="500">
        <f>IF($BB$3="４週",AX44/4,IF($BB$3="暦月",通所別紙１!AX44/(通所別紙１!$BB$8/7),""))</f>
        <v>0</v>
      </c>
      <c r="BA44" s="501"/>
      <c r="BB44" s="489"/>
      <c r="BC44" s="490"/>
      <c r="BD44" s="490"/>
      <c r="BE44" s="490"/>
      <c r="BF44" s="491"/>
    </row>
    <row r="45" spans="2:58" ht="20.25" customHeight="1">
      <c r="B45" s="428"/>
      <c r="C45" s="537"/>
      <c r="D45" s="538"/>
      <c r="E45" s="539"/>
      <c r="F45" s="235">
        <f>C43</f>
        <v>0</v>
      </c>
      <c r="G45" s="513"/>
      <c r="H45" s="443"/>
      <c r="I45" s="444"/>
      <c r="J45" s="444"/>
      <c r="K45" s="445"/>
      <c r="L45" s="518"/>
      <c r="M45" s="519"/>
      <c r="N45" s="519"/>
      <c r="O45" s="520"/>
      <c r="P45" s="502" t="s">
        <v>145</v>
      </c>
      <c r="Q45" s="503"/>
      <c r="R45" s="504"/>
      <c r="S45" s="240" t="str">
        <f>IF(S43="","",VLOOKUP(S43,'[1]シフト記号表（勤務時間帯）'!$C$6:$U$35,19,FALSE))</f>
        <v/>
      </c>
      <c r="T45" s="241" t="str">
        <f>IF(T43="","",VLOOKUP(T43,'[1]シフト記号表（勤務時間帯）'!$C$6:$U$35,19,FALSE))</f>
        <v/>
      </c>
      <c r="U45" s="241" t="str">
        <f>IF(U43="","",VLOOKUP(U43,'[1]シフト記号表（勤務時間帯）'!$C$6:$U$35,19,FALSE))</f>
        <v/>
      </c>
      <c r="V45" s="241" t="str">
        <f>IF(V43="","",VLOOKUP(V43,'[1]シフト記号表（勤務時間帯）'!$C$6:$U$35,19,FALSE))</f>
        <v/>
      </c>
      <c r="W45" s="241" t="str">
        <f>IF(W43="","",VLOOKUP(W43,'[1]シフト記号表（勤務時間帯）'!$C$6:$U$35,19,FALSE))</f>
        <v/>
      </c>
      <c r="X45" s="241" t="str">
        <f>IF(X43="","",VLOOKUP(X43,'[1]シフト記号表（勤務時間帯）'!$C$6:$U$35,19,FALSE))</f>
        <v/>
      </c>
      <c r="Y45" s="242" t="str">
        <f>IF(Y43="","",VLOOKUP(Y43,'[1]シフト記号表（勤務時間帯）'!$C$6:$U$35,19,FALSE))</f>
        <v/>
      </c>
      <c r="Z45" s="240" t="str">
        <f>IF(Z43="","",VLOOKUP(Z43,'[1]シフト記号表（勤務時間帯）'!$C$6:$U$35,19,FALSE))</f>
        <v/>
      </c>
      <c r="AA45" s="241" t="str">
        <f>IF(AA43="","",VLOOKUP(AA43,'[1]シフト記号表（勤務時間帯）'!$C$6:$U$35,19,FALSE))</f>
        <v/>
      </c>
      <c r="AB45" s="241" t="str">
        <f>IF(AB43="","",VLOOKUP(AB43,'[1]シフト記号表（勤務時間帯）'!$C$6:$U$35,19,FALSE))</f>
        <v/>
      </c>
      <c r="AC45" s="241" t="str">
        <f>IF(AC43="","",VLOOKUP(AC43,'[1]シフト記号表（勤務時間帯）'!$C$6:$U$35,19,FALSE))</f>
        <v/>
      </c>
      <c r="AD45" s="241" t="str">
        <f>IF(AD43="","",VLOOKUP(AD43,'[1]シフト記号表（勤務時間帯）'!$C$6:$U$35,19,FALSE))</f>
        <v/>
      </c>
      <c r="AE45" s="241" t="str">
        <f>IF(AE43="","",VLOOKUP(AE43,'[1]シフト記号表（勤務時間帯）'!$C$6:$U$35,19,FALSE))</f>
        <v/>
      </c>
      <c r="AF45" s="242" t="str">
        <f>IF(AF43="","",VLOOKUP(AF43,'[1]シフト記号表（勤務時間帯）'!$C$6:$U$35,19,FALSE))</f>
        <v/>
      </c>
      <c r="AG45" s="240" t="str">
        <f>IF(AG43="","",VLOOKUP(AG43,'[1]シフト記号表（勤務時間帯）'!$C$6:$U$35,19,FALSE))</f>
        <v/>
      </c>
      <c r="AH45" s="241" t="str">
        <f>IF(AH43="","",VLOOKUP(AH43,'[1]シフト記号表（勤務時間帯）'!$C$6:$U$35,19,FALSE))</f>
        <v/>
      </c>
      <c r="AI45" s="241" t="str">
        <f>IF(AI43="","",VLOOKUP(AI43,'[1]シフト記号表（勤務時間帯）'!$C$6:$U$35,19,FALSE))</f>
        <v/>
      </c>
      <c r="AJ45" s="241" t="str">
        <f>IF(AJ43="","",VLOOKUP(AJ43,'[1]シフト記号表（勤務時間帯）'!$C$6:$U$35,19,FALSE))</f>
        <v/>
      </c>
      <c r="AK45" s="241" t="str">
        <f>IF(AK43="","",VLOOKUP(AK43,'[1]シフト記号表（勤務時間帯）'!$C$6:$U$35,19,FALSE))</f>
        <v/>
      </c>
      <c r="AL45" s="241" t="str">
        <f>IF(AL43="","",VLOOKUP(AL43,'[1]シフト記号表（勤務時間帯）'!$C$6:$U$35,19,FALSE))</f>
        <v/>
      </c>
      <c r="AM45" s="242" t="str">
        <f>IF(AM43="","",VLOOKUP(AM43,'[1]シフト記号表（勤務時間帯）'!$C$6:$U$35,19,FALSE))</f>
        <v/>
      </c>
      <c r="AN45" s="240" t="str">
        <f>IF(AN43="","",VLOOKUP(AN43,'[1]シフト記号表（勤務時間帯）'!$C$6:$U$35,19,FALSE))</f>
        <v/>
      </c>
      <c r="AO45" s="241" t="str">
        <f>IF(AO43="","",VLOOKUP(AO43,'[1]シフト記号表（勤務時間帯）'!$C$6:$U$35,19,FALSE))</f>
        <v/>
      </c>
      <c r="AP45" s="241" t="str">
        <f>IF(AP43="","",VLOOKUP(AP43,'[1]シフト記号表（勤務時間帯）'!$C$6:$U$35,19,FALSE))</f>
        <v/>
      </c>
      <c r="AQ45" s="241" t="str">
        <f>IF(AQ43="","",VLOOKUP(AQ43,'[1]シフト記号表（勤務時間帯）'!$C$6:$U$35,19,FALSE))</f>
        <v/>
      </c>
      <c r="AR45" s="241" t="str">
        <f>IF(AR43="","",VLOOKUP(AR43,'[1]シフト記号表（勤務時間帯）'!$C$6:$U$35,19,FALSE))</f>
        <v/>
      </c>
      <c r="AS45" s="241" t="str">
        <f>IF(AS43="","",VLOOKUP(AS43,'[1]シフト記号表（勤務時間帯）'!$C$6:$U$35,19,FALSE))</f>
        <v/>
      </c>
      <c r="AT45" s="242" t="str">
        <f>IF(AT43="","",VLOOKUP(AT43,'[1]シフト記号表（勤務時間帯）'!$C$6:$U$35,19,FALSE))</f>
        <v/>
      </c>
      <c r="AU45" s="240" t="str">
        <f>IF(AU43="","",VLOOKUP(AU43,'[1]シフト記号表（勤務時間帯）'!$C$6:$U$35,19,FALSE))</f>
        <v/>
      </c>
      <c r="AV45" s="241" t="str">
        <f>IF(AV43="","",VLOOKUP(AV43,'[1]シフト記号表（勤務時間帯）'!$C$6:$U$35,19,FALSE))</f>
        <v/>
      </c>
      <c r="AW45" s="241" t="str">
        <f>IF(AW43="","",VLOOKUP(AW43,'[1]シフト記号表（勤務時間帯）'!$C$6:$U$35,19,FALSE))</f>
        <v/>
      </c>
      <c r="AX45" s="505">
        <f>IF($BB$3="４週",SUM(S45:AT45),IF($BB$3="暦月",SUM(S45:AW45),""))</f>
        <v>0</v>
      </c>
      <c r="AY45" s="506"/>
      <c r="AZ45" s="507">
        <f>IF($BB$3="４週",AX45/4,IF($BB$3="暦月",通所別紙１!AX45/(通所別紙１!$BB$8/7),""))</f>
        <v>0</v>
      </c>
      <c r="BA45" s="508"/>
      <c r="BB45" s="492"/>
      <c r="BC45" s="493"/>
      <c r="BD45" s="493"/>
      <c r="BE45" s="493"/>
      <c r="BF45" s="494"/>
    </row>
    <row r="46" spans="2:58" ht="20.25" customHeight="1">
      <c r="B46" s="428">
        <f>B43+1</f>
        <v>9</v>
      </c>
      <c r="C46" s="531"/>
      <c r="D46" s="532"/>
      <c r="E46" s="533"/>
      <c r="F46" s="243"/>
      <c r="G46" s="512"/>
      <c r="H46" s="514"/>
      <c r="I46" s="444"/>
      <c r="J46" s="444"/>
      <c r="K46" s="445"/>
      <c r="L46" s="515"/>
      <c r="M46" s="516"/>
      <c r="N46" s="516"/>
      <c r="O46" s="517"/>
      <c r="P46" s="521" t="s">
        <v>150</v>
      </c>
      <c r="Q46" s="522"/>
      <c r="R46" s="523"/>
      <c r="S46" s="232"/>
      <c r="T46" s="233"/>
      <c r="U46" s="233"/>
      <c r="V46" s="233"/>
      <c r="W46" s="233"/>
      <c r="X46" s="233"/>
      <c r="Y46" s="234"/>
      <c r="Z46" s="232"/>
      <c r="AA46" s="233"/>
      <c r="AB46" s="233"/>
      <c r="AC46" s="233"/>
      <c r="AD46" s="233"/>
      <c r="AE46" s="233"/>
      <c r="AF46" s="234"/>
      <c r="AG46" s="232"/>
      <c r="AH46" s="233"/>
      <c r="AI46" s="233"/>
      <c r="AJ46" s="233"/>
      <c r="AK46" s="233"/>
      <c r="AL46" s="233"/>
      <c r="AM46" s="234"/>
      <c r="AN46" s="232"/>
      <c r="AO46" s="233"/>
      <c r="AP46" s="233"/>
      <c r="AQ46" s="233"/>
      <c r="AR46" s="233"/>
      <c r="AS46" s="233"/>
      <c r="AT46" s="234"/>
      <c r="AU46" s="232"/>
      <c r="AV46" s="233"/>
      <c r="AW46" s="233"/>
      <c r="AX46" s="524"/>
      <c r="AY46" s="525"/>
      <c r="AZ46" s="526"/>
      <c r="BA46" s="527"/>
      <c r="BB46" s="528"/>
      <c r="BC46" s="529"/>
      <c r="BD46" s="529"/>
      <c r="BE46" s="529"/>
      <c r="BF46" s="530"/>
    </row>
    <row r="47" spans="2:58" ht="20.25" customHeight="1">
      <c r="B47" s="428"/>
      <c r="C47" s="534"/>
      <c r="D47" s="535"/>
      <c r="E47" s="536"/>
      <c r="F47" s="235"/>
      <c r="G47" s="439"/>
      <c r="H47" s="443"/>
      <c r="I47" s="444"/>
      <c r="J47" s="444"/>
      <c r="K47" s="445"/>
      <c r="L47" s="449"/>
      <c r="M47" s="450"/>
      <c r="N47" s="450"/>
      <c r="O47" s="451"/>
      <c r="P47" s="495" t="s">
        <v>144</v>
      </c>
      <c r="Q47" s="496"/>
      <c r="R47" s="497"/>
      <c r="S47" s="236" t="str">
        <f>IF(S46="","",VLOOKUP(S46,'[1]シフト記号表（勤務時間帯）'!$C$6:$K$35,9,FALSE))</f>
        <v/>
      </c>
      <c r="T47" s="237" t="str">
        <f>IF(T46="","",VLOOKUP(T46,'[1]シフト記号表（勤務時間帯）'!$C$6:$K$35,9,FALSE))</f>
        <v/>
      </c>
      <c r="U47" s="237" t="str">
        <f>IF(U46="","",VLOOKUP(U46,'[1]シフト記号表（勤務時間帯）'!$C$6:$K$35,9,FALSE))</f>
        <v/>
      </c>
      <c r="V47" s="237" t="str">
        <f>IF(V46="","",VLOOKUP(V46,'[1]シフト記号表（勤務時間帯）'!$C$6:$K$35,9,FALSE))</f>
        <v/>
      </c>
      <c r="W47" s="237" t="str">
        <f>IF(W46="","",VLOOKUP(W46,'[1]シフト記号表（勤務時間帯）'!$C$6:$K$35,9,FALSE))</f>
        <v/>
      </c>
      <c r="X47" s="237" t="str">
        <f>IF(X46="","",VLOOKUP(X46,'[1]シフト記号表（勤務時間帯）'!$C$6:$K$35,9,FALSE))</f>
        <v/>
      </c>
      <c r="Y47" s="238" t="str">
        <f>IF(Y46="","",VLOOKUP(Y46,'[1]シフト記号表（勤務時間帯）'!$C$6:$K$35,9,FALSE))</f>
        <v/>
      </c>
      <c r="Z47" s="236" t="str">
        <f>IF(Z46="","",VLOOKUP(Z46,'[1]シフト記号表（勤務時間帯）'!$C$6:$K$35,9,FALSE))</f>
        <v/>
      </c>
      <c r="AA47" s="237" t="str">
        <f>IF(AA46="","",VLOOKUP(AA46,'[1]シフト記号表（勤務時間帯）'!$C$6:$K$35,9,FALSE))</f>
        <v/>
      </c>
      <c r="AB47" s="237" t="str">
        <f>IF(AB46="","",VLOOKUP(AB46,'[1]シフト記号表（勤務時間帯）'!$C$6:$K$35,9,FALSE))</f>
        <v/>
      </c>
      <c r="AC47" s="237" t="str">
        <f>IF(AC46="","",VLOOKUP(AC46,'[1]シフト記号表（勤務時間帯）'!$C$6:$K$35,9,FALSE))</f>
        <v/>
      </c>
      <c r="AD47" s="237" t="str">
        <f>IF(AD46="","",VLOOKUP(AD46,'[1]シフト記号表（勤務時間帯）'!$C$6:$K$35,9,FALSE))</f>
        <v/>
      </c>
      <c r="AE47" s="237" t="str">
        <f>IF(AE46="","",VLOOKUP(AE46,'[1]シフト記号表（勤務時間帯）'!$C$6:$K$35,9,FALSE))</f>
        <v/>
      </c>
      <c r="AF47" s="238" t="str">
        <f>IF(AF46="","",VLOOKUP(AF46,'[1]シフト記号表（勤務時間帯）'!$C$6:$K$35,9,FALSE))</f>
        <v/>
      </c>
      <c r="AG47" s="236" t="str">
        <f>IF(AG46="","",VLOOKUP(AG46,'[1]シフト記号表（勤務時間帯）'!$C$6:$K$35,9,FALSE))</f>
        <v/>
      </c>
      <c r="AH47" s="237" t="str">
        <f>IF(AH46="","",VLOOKUP(AH46,'[1]シフト記号表（勤務時間帯）'!$C$6:$K$35,9,FALSE))</f>
        <v/>
      </c>
      <c r="AI47" s="237" t="str">
        <f>IF(AI46="","",VLOOKUP(AI46,'[1]シフト記号表（勤務時間帯）'!$C$6:$K$35,9,FALSE))</f>
        <v/>
      </c>
      <c r="AJ47" s="237" t="str">
        <f>IF(AJ46="","",VLOOKUP(AJ46,'[1]シフト記号表（勤務時間帯）'!$C$6:$K$35,9,FALSE))</f>
        <v/>
      </c>
      <c r="AK47" s="237" t="str">
        <f>IF(AK46="","",VLOOKUP(AK46,'[1]シフト記号表（勤務時間帯）'!$C$6:$K$35,9,FALSE))</f>
        <v/>
      </c>
      <c r="AL47" s="237" t="str">
        <f>IF(AL46="","",VLOOKUP(AL46,'[1]シフト記号表（勤務時間帯）'!$C$6:$K$35,9,FALSE))</f>
        <v/>
      </c>
      <c r="AM47" s="238" t="str">
        <f>IF(AM46="","",VLOOKUP(AM46,'[1]シフト記号表（勤務時間帯）'!$C$6:$K$35,9,FALSE))</f>
        <v/>
      </c>
      <c r="AN47" s="236" t="str">
        <f>IF(AN46="","",VLOOKUP(AN46,'[1]シフト記号表（勤務時間帯）'!$C$6:$K$35,9,FALSE))</f>
        <v/>
      </c>
      <c r="AO47" s="237" t="str">
        <f>IF(AO46="","",VLOOKUP(AO46,'[1]シフト記号表（勤務時間帯）'!$C$6:$K$35,9,FALSE))</f>
        <v/>
      </c>
      <c r="AP47" s="237" t="str">
        <f>IF(AP46="","",VLOOKUP(AP46,'[1]シフト記号表（勤務時間帯）'!$C$6:$K$35,9,FALSE))</f>
        <v/>
      </c>
      <c r="AQ47" s="237" t="str">
        <f>IF(AQ46="","",VLOOKUP(AQ46,'[1]シフト記号表（勤務時間帯）'!$C$6:$K$35,9,FALSE))</f>
        <v/>
      </c>
      <c r="AR47" s="237" t="str">
        <f>IF(AR46="","",VLOOKUP(AR46,'[1]シフト記号表（勤務時間帯）'!$C$6:$K$35,9,FALSE))</f>
        <v/>
      </c>
      <c r="AS47" s="237" t="str">
        <f>IF(AS46="","",VLOOKUP(AS46,'[1]シフト記号表（勤務時間帯）'!$C$6:$K$35,9,FALSE))</f>
        <v/>
      </c>
      <c r="AT47" s="238" t="str">
        <f>IF(AT46="","",VLOOKUP(AT46,'[1]シフト記号表（勤務時間帯）'!$C$6:$K$35,9,FALSE))</f>
        <v/>
      </c>
      <c r="AU47" s="236" t="str">
        <f>IF(AU46="","",VLOOKUP(AU46,'[1]シフト記号表（勤務時間帯）'!$C$6:$K$35,9,FALSE))</f>
        <v/>
      </c>
      <c r="AV47" s="237" t="str">
        <f>IF(AV46="","",VLOOKUP(AV46,'[1]シフト記号表（勤務時間帯）'!$C$6:$K$35,9,FALSE))</f>
        <v/>
      </c>
      <c r="AW47" s="237" t="str">
        <f>IF(AW46="","",VLOOKUP(AW46,'[1]シフト記号表（勤務時間帯）'!$C$6:$K$35,9,FALSE))</f>
        <v/>
      </c>
      <c r="AX47" s="498">
        <f>IF($BB$3="４週",SUM(S47:AT47),IF($BB$3="暦月",SUM(S47:AW47),""))</f>
        <v>0</v>
      </c>
      <c r="AY47" s="499"/>
      <c r="AZ47" s="500">
        <f>IF($BB$3="４週",AX47/4,IF($BB$3="暦月",通所別紙１!AX47/(通所別紙１!$BB$8/7),""))</f>
        <v>0</v>
      </c>
      <c r="BA47" s="501"/>
      <c r="BB47" s="489"/>
      <c r="BC47" s="490"/>
      <c r="BD47" s="490"/>
      <c r="BE47" s="490"/>
      <c r="BF47" s="491"/>
    </row>
    <row r="48" spans="2:58" ht="20.25" customHeight="1">
      <c r="B48" s="428"/>
      <c r="C48" s="537"/>
      <c r="D48" s="538"/>
      <c r="E48" s="539"/>
      <c r="F48" s="235">
        <f>C46</f>
        <v>0</v>
      </c>
      <c r="G48" s="513"/>
      <c r="H48" s="443"/>
      <c r="I48" s="444"/>
      <c r="J48" s="444"/>
      <c r="K48" s="445"/>
      <c r="L48" s="518"/>
      <c r="M48" s="519"/>
      <c r="N48" s="519"/>
      <c r="O48" s="520"/>
      <c r="P48" s="502" t="s">
        <v>145</v>
      </c>
      <c r="Q48" s="503"/>
      <c r="R48" s="504"/>
      <c r="S48" s="240" t="str">
        <f>IF(S46="","",VLOOKUP(S46,'[1]シフト記号表（勤務時間帯）'!$C$6:$U$35,19,FALSE))</f>
        <v/>
      </c>
      <c r="T48" s="241" t="str">
        <f>IF(T46="","",VLOOKUP(T46,'[1]シフト記号表（勤務時間帯）'!$C$6:$U$35,19,FALSE))</f>
        <v/>
      </c>
      <c r="U48" s="241" t="str">
        <f>IF(U46="","",VLOOKUP(U46,'[1]シフト記号表（勤務時間帯）'!$C$6:$U$35,19,FALSE))</f>
        <v/>
      </c>
      <c r="V48" s="241" t="str">
        <f>IF(V46="","",VLOOKUP(V46,'[1]シフト記号表（勤務時間帯）'!$C$6:$U$35,19,FALSE))</f>
        <v/>
      </c>
      <c r="W48" s="241" t="str">
        <f>IF(W46="","",VLOOKUP(W46,'[1]シフト記号表（勤務時間帯）'!$C$6:$U$35,19,FALSE))</f>
        <v/>
      </c>
      <c r="X48" s="241" t="str">
        <f>IF(X46="","",VLOOKUP(X46,'[1]シフト記号表（勤務時間帯）'!$C$6:$U$35,19,FALSE))</f>
        <v/>
      </c>
      <c r="Y48" s="242" t="str">
        <f>IF(Y46="","",VLOOKUP(Y46,'[1]シフト記号表（勤務時間帯）'!$C$6:$U$35,19,FALSE))</f>
        <v/>
      </c>
      <c r="Z48" s="240" t="str">
        <f>IF(Z46="","",VLOOKUP(Z46,'[1]シフト記号表（勤務時間帯）'!$C$6:$U$35,19,FALSE))</f>
        <v/>
      </c>
      <c r="AA48" s="241" t="str">
        <f>IF(AA46="","",VLOOKUP(AA46,'[1]シフト記号表（勤務時間帯）'!$C$6:$U$35,19,FALSE))</f>
        <v/>
      </c>
      <c r="AB48" s="241" t="str">
        <f>IF(AB46="","",VLOOKUP(AB46,'[1]シフト記号表（勤務時間帯）'!$C$6:$U$35,19,FALSE))</f>
        <v/>
      </c>
      <c r="AC48" s="241" t="str">
        <f>IF(AC46="","",VLOOKUP(AC46,'[1]シフト記号表（勤務時間帯）'!$C$6:$U$35,19,FALSE))</f>
        <v/>
      </c>
      <c r="AD48" s="241" t="str">
        <f>IF(AD46="","",VLOOKUP(AD46,'[1]シフト記号表（勤務時間帯）'!$C$6:$U$35,19,FALSE))</f>
        <v/>
      </c>
      <c r="AE48" s="241" t="str">
        <f>IF(AE46="","",VLOOKUP(AE46,'[1]シフト記号表（勤務時間帯）'!$C$6:$U$35,19,FALSE))</f>
        <v/>
      </c>
      <c r="AF48" s="242" t="str">
        <f>IF(AF46="","",VLOOKUP(AF46,'[1]シフト記号表（勤務時間帯）'!$C$6:$U$35,19,FALSE))</f>
        <v/>
      </c>
      <c r="AG48" s="240" t="str">
        <f>IF(AG46="","",VLOOKUP(AG46,'[1]シフト記号表（勤務時間帯）'!$C$6:$U$35,19,FALSE))</f>
        <v/>
      </c>
      <c r="AH48" s="241" t="str">
        <f>IF(AH46="","",VLOOKUP(AH46,'[1]シフト記号表（勤務時間帯）'!$C$6:$U$35,19,FALSE))</f>
        <v/>
      </c>
      <c r="AI48" s="241" t="str">
        <f>IF(AI46="","",VLOOKUP(AI46,'[1]シフト記号表（勤務時間帯）'!$C$6:$U$35,19,FALSE))</f>
        <v/>
      </c>
      <c r="AJ48" s="241" t="str">
        <f>IF(AJ46="","",VLOOKUP(AJ46,'[1]シフト記号表（勤務時間帯）'!$C$6:$U$35,19,FALSE))</f>
        <v/>
      </c>
      <c r="AK48" s="241" t="str">
        <f>IF(AK46="","",VLOOKUP(AK46,'[1]シフト記号表（勤務時間帯）'!$C$6:$U$35,19,FALSE))</f>
        <v/>
      </c>
      <c r="AL48" s="241" t="str">
        <f>IF(AL46="","",VLOOKUP(AL46,'[1]シフト記号表（勤務時間帯）'!$C$6:$U$35,19,FALSE))</f>
        <v/>
      </c>
      <c r="AM48" s="242" t="str">
        <f>IF(AM46="","",VLOOKUP(AM46,'[1]シフト記号表（勤務時間帯）'!$C$6:$U$35,19,FALSE))</f>
        <v/>
      </c>
      <c r="AN48" s="240" t="str">
        <f>IF(AN46="","",VLOOKUP(AN46,'[1]シフト記号表（勤務時間帯）'!$C$6:$U$35,19,FALSE))</f>
        <v/>
      </c>
      <c r="AO48" s="241" t="str">
        <f>IF(AO46="","",VLOOKUP(AO46,'[1]シフト記号表（勤務時間帯）'!$C$6:$U$35,19,FALSE))</f>
        <v/>
      </c>
      <c r="AP48" s="241" t="str">
        <f>IF(AP46="","",VLOOKUP(AP46,'[1]シフト記号表（勤務時間帯）'!$C$6:$U$35,19,FALSE))</f>
        <v/>
      </c>
      <c r="AQ48" s="241" t="str">
        <f>IF(AQ46="","",VLOOKUP(AQ46,'[1]シフト記号表（勤務時間帯）'!$C$6:$U$35,19,FALSE))</f>
        <v/>
      </c>
      <c r="AR48" s="241" t="str">
        <f>IF(AR46="","",VLOOKUP(AR46,'[1]シフト記号表（勤務時間帯）'!$C$6:$U$35,19,FALSE))</f>
        <v/>
      </c>
      <c r="AS48" s="241" t="str">
        <f>IF(AS46="","",VLOOKUP(AS46,'[1]シフト記号表（勤務時間帯）'!$C$6:$U$35,19,FALSE))</f>
        <v/>
      </c>
      <c r="AT48" s="242" t="str">
        <f>IF(AT46="","",VLOOKUP(AT46,'[1]シフト記号表（勤務時間帯）'!$C$6:$U$35,19,FALSE))</f>
        <v/>
      </c>
      <c r="AU48" s="240" t="str">
        <f>IF(AU46="","",VLOOKUP(AU46,'[1]シフト記号表（勤務時間帯）'!$C$6:$U$35,19,FALSE))</f>
        <v/>
      </c>
      <c r="AV48" s="241" t="str">
        <f>IF(AV46="","",VLOOKUP(AV46,'[1]シフト記号表（勤務時間帯）'!$C$6:$U$35,19,FALSE))</f>
        <v/>
      </c>
      <c r="AW48" s="241" t="str">
        <f>IF(AW46="","",VLOOKUP(AW46,'[1]シフト記号表（勤務時間帯）'!$C$6:$U$35,19,FALSE))</f>
        <v/>
      </c>
      <c r="AX48" s="505">
        <f>IF($BB$3="４週",SUM(S48:AT48),IF($BB$3="暦月",SUM(S48:AW48),""))</f>
        <v>0</v>
      </c>
      <c r="AY48" s="506"/>
      <c r="AZ48" s="507">
        <f>IF($BB$3="４週",AX48/4,IF($BB$3="暦月",通所別紙１!AX48/(通所別紙１!$BB$8/7),""))</f>
        <v>0</v>
      </c>
      <c r="BA48" s="508"/>
      <c r="BB48" s="492"/>
      <c r="BC48" s="493"/>
      <c r="BD48" s="493"/>
      <c r="BE48" s="493"/>
      <c r="BF48" s="494"/>
    </row>
    <row r="49" spans="2:58" ht="20.25" customHeight="1">
      <c r="B49" s="428">
        <f>B46+1</f>
        <v>10</v>
      </c>
      <c r="C49" s="531"/>
      <c r="D49" s="532"/>
      <c r="E49" s="533"/>
      <c r="F49" s="243"/>
      <c r="G49" s="512"/>
      <c r="H49" s="514"/>
      <c r="I49" s="444"/>
      <c r="J49" s="444"/>
      <c r="K49" s="445"/>
      <c r="L49" s="515"/>
      <c r="M49" s="516"/>
      <c r="N49" s="516"/>
      <c r="O49" s="517"/>
      <c r="P49" s="521" t="s">
        <v>146</v>
      </c>
      <c r="Q49" s="522"/>
      <c r="R49" s="523"/>
      <c r="S49" s="232"/>
      <c r="T49" s="233"/>
      <c r="U49" s="233"/>
      <c r="V49" s="233"/>
      <c r="W49" s="233"/>
      <c r="X49" s="233"/>
      <c r="Y49" s="234"/>
      <c r="Z49" s="232"/>
      <c r="AA49" s="233"/>
      <c r="AB49" s="233"/>
      <c r="AC49" s="233"/>
      <c r="AD49" s="233"/>
      <c r="AE49" s="233"/>
      <c r="AF49" s="234"/>
      <c r="AG49" s="232"/>
      <c r="AH49" s="233"/>
      <c r="AI49" s="233"/>
      <c r="AJ49" s="233"/>
      <c r="AK49" s="233"/>
      <c r="AL49" s="233"/>
      <c r="AM49" s="234"/>
      <c r="AN49" s="232"/>
      <c r="AO49" s="233"/>
      <c r="AP49" s="233"/>
      <c r="AQ49" s="233"/>
      <c r="AR49" s="233"/>
      <c r="AS49" s="233"/>
      <c r="AT49" s="234"/>
      <c r="AU49" s="232"/>
      <c r="AV49" s="233"/>
      <c r="AW49" s="233"/>
      <c r="AX49" s="524"/>
      <c r="AY49" s="525"/>
      <c r="AZ49" s="526"/>
      <c r="BA49" s="527"/>
      <c r="BB49" s="528"/>
      <c r="BC49" s="529"/>
      <c r="BD49" s="529"/>
      <c r="BE49" s="529"/>
      <c r="BF49" s="530"/>
    </row>
    <row r="50" spans="2:58" ht="20.25" customHeight="1">
      <c r="B50" s="428"/>
      <c r="C50" s="534"/>
      <c r="D50" s="535"/>
      <c r="E50" s="536"/>
      <c r="F50" s="235"/>
      <c r="G50" s="439"/>
      <c r="H50" s="443"/>
      <c r="I50" s="444"/>
      <c r="J50" s="444"/>
      <c r="K50" s="445"/>
      <c r="L50" s="449"/>
      <c r="M50" s="450"/>
      <c r="N50" s="450"/>
      <c r="O50" s="451"/>
      <c r="P50" s="495" t="s">
        <v>144</v>
      </c>
      <c r="Q50" s="496"/>
      <c r="R50" s="497"/>
      <c r="S50" s="236" t="str">
        <f>IF(S49="","",VLOOKUP(S49,'[1]シフト記号表（勤務時間帯）'!$C$6:$K$35,9,FALSE))</f>
        <v/>
      </c>
      <c r="T50" s="237" t="str">
        <f>IF(T49="","",VLOOKUP(T49,'[1]シフト記号表（勤務時間帯）'!$C$6:$K$35,9,FALSE))</f>
        <v/>
      </c>
      <c r="U50" s="237" t="str">
        <f>IF(U49="","",VLOOKUP(U49,'[1]シフト記号表（勤務時間帯）'!$C$6:$K$35,9,FALSE))</f>
        <v/>
      </c>
      <c r="V50" s="237" t="str">
        <f>IF(V49="","",VLOOKUP(V49,'[1]シフト記号表（勤務時間帯）'!$C$6:$K$35,9,FALSE))</f>
        <v/>
      </c>
      <c r="W50" s="237" t="str">
        <f>IF(W49="","",VLOOKUP(W49,'[1]シフト記号表（勤務時間帯）'!$C$6:$K$35,9,FALSE))</f>
        <v/>
      </c>
      <c r="X50" s="237" t="str">
        <f>IF(X49="","",VLOOKUP(X49,'[1]シフト記号表（勤務時間帯）'!$C$6:$K$35,9,FALSE))</f>
        <v/>
      </c>
      <c r="Y50" s="238" t="str">
        <f>IF(Y49="","",VLOOKUP(Y49,'[1]シフト記号表（勤務時間帯）'!$C$6:$K$35,9,FALSE))</f>
        <v/>
      </c>
      <c r="Z50" s="236" t="str">
        <f>IF(Z49="","",VLOOKUP(Z49,'[1]シフト記号表（勤務時間帯）'!$C$6:$K$35,9,FALSE))</f>
        <v/>
      </c>
      <c r="AA50" s="237" t="str">
        <f>IF(AA49="","",VLOOKUP(AA49,'[1]シフト記号表（勤務時間帯）'!$C$6:$K$35,9,FALSE))</f>
        <v/>
      </c>
      <c r="AB50" s="237" t="str">
        <f>IF(AB49="","",VLOOKUP(AB49,'[1]シフト記号表（勤務時間帯）'!$C$6:$K$35,9,FALSE))</f>
        <v/>
      </c>
      <c r="AC50" s="237" t="str">
        <f>IF(AC49="","",VLOOKUP(AC49,'[1]シフト記号表（勤務時間帯）'!$C$6:$K$35,9,FALSE))</f>
        <v/>
      </c>
      <c r="AD50" s="237" t="str">
        <f>IF(AD49="","",VLOOKUP(AD49,'[1]シフト記号表（勤務時間帯）'!$C$6:$K$35,9,FALSE))</f>
        <v/>
      </c>
      <c r="AE50" s="237" t="str">
        <f>IF(AE49="","",VLOOKUP(AE49,'[1]シフト記号表（勤務時間帯）'!$C$6:$K$35,9,FALSE))</f>
        <v/>
      </c>
      <c r="AF50" s="238" t="str">
        <f>IF(AF49="","",VLOOKUP(AF49,'[1]シフト記号表（勤務時間帯）'!$C$6:$K$35,9,FALSE))</f>
        <v/>
      </c>
      <c r="AG50" s="236" t="str">
        <f>IF(AG49="","",VLOOKUP(AG49,'[1]シフト記号表（勤務時間帯）'!$C$6:$K$35,9,FALSE))</f>
        <v/>
      </c>
      <c r="AH50" s="237" t="str">
        <f>IF(AH49="","",VLOOKUP(AH49,'[1]シフト記号表（勤務時間帯）'!$C$6:$K$35,9,FALSE))</f>
        <v/>
      </c>
      <c r="AI50" s="237" t="str">
        <f>IF(AI49="","",VLOOKUP(AI49,'[1]シフト記号表（勤務時間帯）'!$C$6:$K$35,9,FALSE))</f>
        <v/>
      </c>
      <c r="AJ50" s="237" t="str">
        <f>IF(AJ49="","",VLOOKUP(AJ49,'[1]シフト記号表（勤務時間帯）'!$C$6:$K$35,9,FALSE))</f>
        <v/>
      </c>
      <c r="AK50" s="237" t="str">
        <f>IF(AK49="","",VLOOKUP(AK49,'[1]シフト記号表（勤務時間帯）'!$C$6:$K$35,9,FALSE))</f>
        <v/>
      </c>
      <c r="AL50" s="237" t="str">
        <f>IF(AL49="","",VLOOKUP(AL49,'[1]シフト記号表（勤務時間帯）'!$C$6:$K$35,9,FALSE))</f>
        <v/>
      </c>
      <c r="AM50" s="238" t="str">
        <f>IF(AM49="","",VLOOKUP(AM49,'[1]シフト記号表（勤務時間帯）'!$C$6:$K$35,9,FALSE))</f>
        <v/>
      </c>
      <c r="AN50" s="236" t="str">
        <f>IF(AN49="","",VLOOKUP(AN49,'[1]シフト記号表（勤務時間帯）'!$C$6:$K$35,9,FALSE))</f>
        <v/>
      </c>
      <c r="AO50" s="237" t="str">
        <f>IF(AO49="","",VLOOKUP(AO49,'[1]シフト記号表（勤務時間帯）'!$C$6:$K$35,9,FALSE))</f>
        <v/>
      </c>
      <c r="AP50" s="237" t="str">
        <f>IF(AP49="","",VLOOKUP(AP49,'[1]シフト記号表（勤務時間帯）'!$C$6:$K$35,9,FALSE))</f>
        <v/>
      </c>
      <c r="AQ50" s="237" t="str">
        <f>IF(AQ49="","",VLOOKUP(AQ49,'[1]シフト記号表（勤務時間帯）'!$C$6:$K$35,9,FALSE))</f>
        <v/>
      </c>
      <c r="AR50" s="237" t="str">
        <f>IF(AR49="","",VLOOKUP(AR49,'[1]シフト記号表（勤務時間帯）'!$C$6:$K$35,9,FALSE))</f>
        <v/>
      </c>
      <c r="AS50" s="237" t="str">
        <f>IF(AS49="","",VLOOKUP(AS49,'[1]シフト記号表（勤務時間帯）'!$C$6:$K$35,9,FALSE))</f>
        <v/>
      </c>
      <c r="AT50" s="238" t="str">
        <f>IF(AT49="","",VLOOKUP(AT49,'[1]シフト記号表（勤務時間帯）'!$C$6:$K$35,9,FALSE))</f>
        <v/>
      </c>
      <c r="AU50" s="236" t="str">
        <f>IF(AU49="","",VLOOKUP(AU49,'[1]シフト記号表（勤務時間帯）'!$C$6:$K$35,9,FALSE))</f>
        <v/>
      </c>
      <c r="AV50" s="237" t="str">
        <f>IF(AV49="","",VLOOKUP(AV49,'[1]シフト記号表（勤務時間帯）'!$C$6:$K$35,9,FALSE))</f>
        <v/>
      </c>
      <c r="AW50" s="237" t="str">
        <f>IF(AW49="","",VLOOKUP(AW49,'[1]シフト記号表（勤務時間帯）'!$C$6:$K$35,9,FALSE))</f>
        <v/>
      </c>
      <c r="AX50" s="498">
        <f>IF($BB$3="４週",SUM(S50:AT50),IF($BB$3="暦月",SUM(S50:AW50),""))</f>
        <v>0</v>
      </c>
      <c r="AY50" s="499"/>
      <c r="AZ50" s="500">
        <f>IF($BB$3="４週",AX50/4,IF($BB$3="暦月",通所別紙１!AX50/(通所別紙１!$BB$8/7),""))</f>
        <v>0</v>
      </c>
      <c r="BA50" s="501"/>
      <c r="BB50" s="489"/>
      <c r="BC50" s="490"/>
      <c r="BD50" s="490"/>
      <c r="BE50" s="490"/>
      <c r="BF50" s="491"/>
    </row>
    <row r="51" spans="2:58" ht="20.25" customHeight="1">
      <c r="B51" s="428"/>
      <c r="C51" s="537"/>
      <c r="D51" s="538"/>
      <c r="E51" s="539"/>
      <c r="F51" s="235">
        <f>C49</f>
        <v>0</v>
      </c>
      <c r="G51" s="513"/>
      <c r="H51" s="443"/>
      <c r="I51" s="444"/>
      <c r="J51" s="444"/>
      <c r="K51" s="445"/>
      <c r="L51" s="518"/>
      <c r="M51" s="519"/>
      <c r="N51" s="519"/>
      <c r="O51" s="520"/>
      <c r="P51" s="502" t="s">
        <v>145</v>
      </c>
      <c r="Q51" s="503"/>
      <c r="R51" s="504"/>
      <c r="S51" s="240" t="str">
        <f>IF(S49="","",VLOOKUP(S49,'[1]シフト記号表（勤務時間帯）'!$C$6:$U$35,19,FALSE))</f>
        <v/>
      </c>
      <c r="T51" s="241" t="str">
        <f>IF(T49="","",VLOOKUP(T49,'[1]シフト記号表（勤務時間帯）'!$C$6:$U$35,19,FALSE))</f>
        <v/>
      </c>
      <c r="U51" s="241" t="str">
        <f>IF(U49="","",VLOOKUP(U49,'[1]シフト記号表（勤務時間帯）'!$C$6:$U$35,19,FALSE))</f>
        <v/>
      </c>
      <c r="V51" s="241" t="str">
        <f>IF(V49="","",VLOOKUP(V49,'[1]シフト記号表（勤務時間帯）'!$C$6:$U$35,19,FALSE))</f>
        <v/>
      </c>
      <c r="W51" s="241" t="str">
        <f>IF(W49="","",VLOOKUP(W49,'[1]シフト記号表（勤務時間帯）'!$C$6:$U$35,19,FALSE))</f>
        <v/>
      </c>
      <c r="X51" s="241" t="str">
        <f>IF(X49="","",VLOOKUP(X49,'[1]シフト記号表（勤務時間帯）'!$C$6:$U$35,19,FALSE))</f>
        <v/>
      </c>
      <c r="Y51" s="242" t="str">
        <f>IF(Y49="","",VLOOKUP(Y49,'[1]シフト記号表（勤務時間帯）'!$C$6:$U$35,19,FALSE))</f>
        <v/>
      </c>
      <c r="Z51" s="240" t="str">
        <f>IF(Z49="","",VLOOKUP(Z49,'[1]シフト記号表（勤務時間帯）'!$C$6:$U$35,19,FALSE))</f>
        <v/>
      </c>
      <c r="AA51" s="241" t="str">
        <f>IF(AA49="","",VLOOKUP(AA49,'[1]シフト記号表（勤務時間帯）'!$C$6:$U$35,19,FALSE))</f>
        <v/>
      </c>
      <c r="AB51" s="241" t="str">
        <f>IF(AB49="","",VLOOKUP(AB49,'[1]シフト記号表（勤務時間帯）'!$C$6:$U$35,19,FALSE))</f>
        <v/>
      </c>
      <c r="AC51" s="241" t="str">
        <f>IF(AC49="","",VLOOKUP(AC49,'[1]シフト記号表（勤務時間帯）'!$C$6:$U$35,19,FALSE))</f>
        <v/>
      </c>
      <c r="AD51" s="241" t="str">
        <f>IF(AD49="","",VLOOKUP(AD49,'[1]シフト記号表（勤務時間帯）'!$C$6:$U$35,19,FALSE))</f>
        <v/>
      </c>
      <c r="AE51" s="241" t="str">
        <f>IF(AE49="","",VLOOKUP(AE49,'[1]シフト記号表（勤務時間帯）'!$C$6:$U$35,19,FALSE))</f>
        <v/>
      </c>
      <c r="AF51" s="242" t="str">
        <f>IF(AF49="","",VLOOKUP(AF49,'[1]シフト記号表（勤務時間帯）'!$C$6:$U$35,19,FALSE))</f>
        <v/>
      </c>
      <c r="AG51" s="240" t="str">
        <f>IF(AG49="","",VLOOKUP(AG49,'[1]シフト記号表（勤務時間帯）'!$C$6:$U$35,19,FALSE))</f>
        <v/>
      </c>
      <c r="AH51" s="241" t="str">
        <f>IF(AH49="","",VLOOKUP(AH49,'[1]シフト記号表（勤務時間帯）'!$C$6:$U$35,19,FALSE))</f>
        <v/>
      </c>
      <c r="AI51" s="241" t="str">
        <f>IF(AI49="","",VLOOKUP(AI49,'[1]シフト記号表（勤務時間帯）'!$C$6:$U$35,19,FALSE))</f>
        <v/>
      </c>
      <c r="AJ51" s="241" t="str">
        <f>IF(AJ49="","",VLOOKUP(AJ49,'[1]シフト記号表（勤務時間帯）'!$C$6:$U$35,19,FALSE))</f>
        <v/>
      </c>
      <c r="AK51" s="241" t="str">
        <f>IF(AK49="","",VLOOKUP(AK49,'[1]シフト記号表（勤務時間帯）'!$C$6:$U$35,19,FALSE))</f>
        <v/>
      </c>
      <c r="AL51" s="241" t="str">
        <f>IF(AL49="","",VLOOKUP(AL49,'[1]シフト記号表（勤務時間帯）'!$C$6:$U$35,19,FALSE))</f>
        <v/>
      </c>
      <c r="AM51" s="242" t="str">
        <f>IF(AM49="","",VLOOKUP(AM49,'[1]シフト記号表（勤務時間帯）'!$C$6:$U$35,19,FALSE))</f>
        <v/>
      </c>
      <c r="AN51" s="240" t="str">
        <f>IF(AN49="","",VLOOKUP(AN49,'[1]シフト記号表（勤務時間帯）'!$C$6:$U$35,19,FALSE))</f>
        <v/>
      </c>
      <c r="AO51" s="241" t="str">
        <f>IF(AO49="","",VLOOKUP(AO49,'[1]シフト記号表（勤務時間帯）'!$C$6:$U$35,19,FALSE))</f>
        <v/>
      </c>
      <c r="AP51" s="241" t="str">
        <f>IF(AP49="","",VLOOKUP(AP49,'[1]シフト記号表（勤務時間帯）'!$C$6:$U$35,19,FALSE))</f>
        <v/>
      </c>
      <c r="AQ51" s="241" t="str">
        <f>IF(AQ49="","",VLOOKUP(AQ49,'[1]シフト記号表（勤務時間帯）'!$C$6:$U$35,19,FALSE))</f>
        <v/>
      </c>
      <c r="AR51" s="241" t="str">
        <f>IF(AR49="","",VLOOKUP(AR49,'[1]シフト記号表（勤務時間帯）'!$C$6:$U$35,19,FALSE))</f>
        <v/>
      </c>
      <c r="AS51" s="241" t="str">
        <f>IF(AS49="","",VLOOKUP(AS49,'[1]シフト記号表（勤務時間帯）'!$C$6:$U$35,19,FALSE))</f>
        <v/>
      </c>
      <c r="AT51" s="242" t="str">
        <f>IF(AT49="","",VLOOKUP(AT49,'[1]シフト記号表（勤務時間帯）'!$C$6:$U$35,19,FALSE))</f>
        <v/>
      </c>
      <c r="AU51" s="240" t="str">
        <f>IF(AU49="","",VLOOKUP(AU49,'[1]シフト記号表（勤務時間帯）'!$C$6:$U$35,19,FALSE))</f>
        <v/>
      </c>
      <c r="AV51" s="241" t="str">
        <f>IF(AV49="","",VLOOKUP(AV49,'[1]シフト記号表（勤務時間帯）'!$C$6:$U$35,19,FALSE))</f>
        <v/>
      </c>
      <c r="AW51" s="241" t="str">
        <f>IF(AW49="","",VLOOKUP(AW49,'[1]シフト記号表（勤務時間帯）'!$C$6:$U$35,19,FALSE))</f>
        <v/>
      </c>
      <c r="AX51" s="505">
        <f>IF($BB$3="４週",SUM(S51:AT51),IF($BB$3="暦月",SUM(S51:AW51),""))</f>
        <v>0</v>
      </c>
      <c r="AY51" s="506"/>
      <c r="AZ51" s="507">
        <f>IF($BB$3="４週",AX51/4,IF($BB$3="暦月",通所別紙１!AX51/(通所別紙１!$BB$8/7),""))</f>
        <v>0</v>
      </c>
      <c r="BA51" s="508"/>
      <c r="BB51" s="492"/>
      <c r="BC51" s="493"/>
      <c r="BD51" s="493"/>
      <c r="BE51" s="493"/>
      <c r="BF51" s="494"/>
    </row>
    <row r="52" spans="2:58" ht="20.25" customHeight="1">
      <c r="B52" s="428">
        <f>B49+1</f>
        <v>11</v>
      </c>
      <c r="C52" s="531"/>
      <c r="D52" s="532"/>
      <c r="E52" s="533"/>
      <c r="F52" s="243"/>
      <c r="G52" s="512"/>
      <c r="H52" s="514"/>
      <c r="I52" s="444"/>
      <c r="J52" s="444"/>
      <c r="K52" s="445"/>
      <c r="L52" s="515"/>
      <c r="M52" s="516"/>
      <c r="N52" s="516"/>
      <c r="O52" s="517"/>
      <c r="P52" s="521" t="s">
        <v>151</v>
      </c>
      <c r="Q52" s="522"/>
      <c r="R52" s="523"/>
      <c r="S52" s="232"/>
      <c r="T52" s="233"/>
      <c r="U52" s="233"/>
      <c r="V52" s="233"/>
      <c r="W52" s="233"/>
      <c r="X52" s="233"/>
      <c r="Y52" s="234"/>
      <c r="Z52" s="232"/>
      <c r="AA52" s="233"/>
      <c r="AB52" s="233"/>
      <c r="AC52" s="233"/>
      <c r="AD52" s="233"/>
      <c r="AE52" s="233"/>
      <c r="AF52" s="234"/>
      <c r="AG52" s="232"/>
      <c r="AH52" s="233"/>
      <c r="AI52" s="233"/>
      <c r="AJ52" s="233"/>
      <c r="AK52" s="233"/>
      <c r="AL52" s="233"/>
      <c r="AM52" s="234"/>
      <c r="AN52" s="232"/>
      <c r="AO52" s="233"/>
      <c r="AP52" s="233"/>
      <c r="AQ52" s="233"/>
      <c r="AR52" s="233"/>
      <c r="AS52" s="233"/>
      <c r="AT52" s="234"/>
      <c r="AU52" s="232"/>
      <c r="AV52" s="233"/>
      <c r="AW52" s="233"/>
      <c r="AX52" s="524"/>
      <c r="AY52" s="525"/>
      <c r="AZ52" s="526"/>
      <c r="BA52" s="527"/>
      <c r="BB52" s="528"/>
      <c r="BC52" s="529"/>
      <c r="BD52" s="529"/>
      <c r="BE52" s="529"/>
      <c r="BF52" s="530"/>
    </row>
    <row r="53" spans="2:58" ht="20.25" customHeight="1">
      <c r="B53" s="428"/>
      <c r="C53" s="534"/>
      <c r="D53" s="535"/>
      <c r="E53" s="536"/>
      <c r="F53" s="235"/>
      <c r="G53" s="439"/>
      <c r="H53" s="443"/>
      <c r="I53" s="444"/>
      <c r="J53" s="444"/>
      <c r="K53" s="445"/>
      <c r="L53" s="449"/>
      <c r="M53" s="450"/>
      <c r="N53" s="450"/>
      <c r="O53" s="451"/>
      <c r="P53" s="495" t="s">
        <v>144</v>
      </c>
      <c r="Q53" s="496"/>
      <c r="R53" s="497"/>
      <c r="S53" s="236" t="str">
        <f>IF(S52="","",VLOOKUP(S52,'[1]シフト記号表（勤務時間帯）'!$C$6:$K$35,9,FALSE))</f>
        <v/>
      </c>
      <c r="T53" s="237" t="str">
        <f>IF(T52="","",VLOOKUP(T52,'[1]シフト記号表（勤務時間帯）'!$C$6:$K$35,9,FALSE))</f>
        <v/>
      </c>
      <c r="U53" s="237" t="str">
        <f>IF(U52="","",VLOOKUP(U52,'[1]シフト記号表（勤務時間帯）'!$C$6:$K$35,9,FALSE))</f>
        <v/>
      </c>
      <c r="V53" s="237" t="str">
        <f>IF(V52="","",VLOOKUP(V52,'[1]シフト記号表（勤務時間帯）'!$C$6:$K$35,9,FALSE))</f>
        <v/>
      </c>
      <c r="W53" s="237" t="str">
        <f>IF(W52="","",VLOOKUP(W52,'[1]シフト記号表（勤務時間帯）'!$C$6:$K$35,9,FALSE))</f>
        <v/>
      </c>
      <c r="X53" s="237" t="str">
        <f>IF(X52="","",VLOOKUP(X52,'[1]シフト記号表（勤務時間帯）'!$C$6:$K$35,9,FALSE))</f>
        <v/>
      </c>
      <c r="Y53" s="238" t="str">
        <f>IF(Y52="","",VLOOKUP(Y52,'[1]シフト記号表（勤務時間帯）'!$C$6:$K$35,9,FALSE))</f>
        <v/>
      </c>
      <c r="Z53" s="236" t="str">
        <f>IF(Z52="","",VLOOKUP(Z52,'[1]シフト記号表（勤務時間帯）'!$C$6:$K$35,9,FALSE))</f>
        <v/>
      </c>
      <c r="AA53" s="237" t="str">
        <f>IF(AA52="","",VLOOKUP(AA52,'[1]シフト記号表（勤務時間帯）'!$C$6:$K$35,9,FALSE))</f>
        <v/>
      </c>
      <c r="AB53" s="237" t="str">
        <f>IF(AB52="","",VLOOKUP(AB52,'[1]シフト記号表（勤務時間帯）'!$C$6:$K$35,9,FALSE))</f>
        <v/>
      </c>
      <c r="AC53" s="237" t="str">
        <f>IF(AC52="","",VLOOKUP(AC52,'[1]シフト記号表（勤務時間帯）'!$C$6:$K$35,9,FALSE))</f>
        <v/>
      </c>
      <c r="AD53" s="237" t="str">
        <f>IF(AD52="","",VLOOKUP(AD52,'[1]シフト記号表（勤務時間帯）'!$C$6:$K$35,9,FALSE))</f>
        <v/>
      </c>
      <c r="AE53" s="237" t="str">
        <f>IF(AE52="","",VLOOKUP(AE52,'[1]シフト記号表（勤務時間帯）'!$C$6:$K$35,9,FALSE))</f>
        <v/>
      </c>
      <c r="AF53" s="238" t="str">
        <f>IF(AF52="","",VLOOKUP(AF52,'[1]シフト記号表（勤務時間帯）'!$C$6:$K$35,9,FALSE))</f>
        <v/>
      </c>
      <c r="AG53" s="236" t="str">
        <f>IF(AG52="","",VLOOKUP(AG52,'[1]シフト記号表（勤務時間帯）'!$C$6:$K$35,9,FALSE))</f>
        <v/>
      </c>
      <c r="AH53" s="237" t="str">
        <f>IF(AH52="","",VLOOKUP(AH52,'[1]シフト記号表（勤務時間帯）'!$C$6:$K$35,9,FALSE))</f>
        <v/>
      </c>
      <c r="AI53" s="237" t="str">
        <f>IF(AI52="","",VLOOKUP(AI52,'[1]シフト記号表（勤務時間帯）'!$C$6:$K$35,9,FALSE))</f>
        <v/>
      </c>
      <c r="AJ53" s="237" t="str">
        <f>IF(AJ52="","",VLOOKUP(AJ52,'[1]シフト記号表（勤務時間帯）'!$C$6:$K$35,9,FALSE))</f>
        <v/>
      </c>
      <c r="AK53" s="237" t="str">
        <f>IF(AK52="","",VLOOKUP(AK52,'[1]シフト記号表（勤務時間帯）'!$C$6:$K$35,9,FALSE))</f>
        <v/>
      </c>
      <c r="AL53" s="237" t="str">
        <f>IF(AL52="","",VLOOKUP(AL52,'[1]シフト記号表（勤務時間帯）'!$C$6:$K$35,9,FALSE))</f>
        <v/>
      </c>
      <c r="AM53" s="238" t="str">
        <f>IF(AM52="","",VLOOKUP(AM52,'[1]シフト記号表（勤務時間帯）'!$C$6:$K$35,9,FALSE))</f>
        <v/>
      </c>
      <c r="AN53" s="236" t="str">
        <f>IF(AN52="","",VLOOKUP(AN52,'[1]シフト記号表（勤務時間帯）'!$C$6:$K$35,9,FALSE))</f>
        <v/>
      </c>
      <c r="AO53" s="237" t="str">
        <f>IF(AO52="","",VLOOKUP(AO52,'[1]シフト記号表（勤務時間帯）'!$C$6:$K$35,9,FALSE))</f>
        <v/>
      </c>
      <c r="AP53" s="237" t="str">
        <f>IF(AP52="","",VLOOKUP(AP52,'[1]シフト記号表（勤務時間帯）'!$C$6:$K$35,9,FALSE))</f>
        <v/>
      </c>
      <c r="AQ53" s="237" t="str">
        <f>IF(AQ52="","",VLOOKUP(AQ52,'[1]シフト記号表（勤務時間帯）'!$C$6:$K$35,9,FALSE))</f>
        <v/>
      </c>
      <c r="AR53" s="237" t="str">
        <f>IF(AR52="","",VLOOKUP(AR52,'[1]シフト記号表（勤務時間帯）'!$C$6:$K$35,9,FALSE))</f>
        <v/>
      </c>
      <c r="AS53" s="237" t="str">
        <f>IF(AS52="","",VLOOKUP(AS52,'[1]シフト記号表（勤務時間帯）'!$C$6:$K$35,9,FALSE))</f>
        <v/>
      </c>
      <c r="AT53" s="238" t="str">
        <f>IF(AT52="","",VLOOKUP(AT52,'[1]シフト記号表（勤務時間帯）'!$C$6:$K$35,9,FALSE))</f>
        <v/>
      </c>
      <c r="AU53" s="236" t="str">
        <f>IF(AU52="","",VLOOKUP(AU52,'[1]シフト記号表（勤務時間帯）'!$C$6:$K$35,9,FALSE))</f>
        <v/>
      </c>
      <c r="AV53" s="237" t="str">
        <f>IF(AV52="","",VLOOKUP(AV52,'[1]シフト記号表（勤務時間帯）'!$C$6:$K$35,9,FALSE))</f>
        <v/>
      </c>
      <c r="AW53" s="237" t="str">
        <f>IF(AW52="","",VLOOKUP(AW52,'[1]シフト記号表（勤務時間帯）'!$C$6:$K$35,9,FALSE))</f>
        <v/>
      </c>
      <c r="AX53" s="498">
        <f>IF($BB$3="４週",SUM(S53:AT53),IF($BB$3="暦月",SUM(S53:AW53),""))</f>
        <v>0</v>
      </c>
      <c r="AY53" s="499"/>
      <c r="AZ53" s="500">
        <f>IF($BB$3="４週",AX53/4,IF($BB$3="暦月",通所別紙１!AX53/(通所別紙１!$BB$8/7),""))</f>
        <v>0</v>
      </c>
      <c r="BA53" s="501"/>
      <c r="BB53" s="489"/>
      <c r="BC53" s="490"/>
      <c r="BD53" s="490"/>
      <c r="BE53" s="490"/>
      <c r="BF53" s="491"/>
    </row>
    <row r="54" spans="2:58" ht="20.25" customHeight="1">
      <c r="B54" s="428"/>
      <c r="C54" s="537"/>
      <c r="D54" s="538"/>
      <c r="E54" s="539"/>
      <c r="F54" s="235">
        <f>C52</f>
        <v>0</v>
      </c>
      <c r="G54" s="513"/>
      <c r="H54" s="443"/>
      <c r="I54" s="444"/>
      <c r="J54" s="444"/>
      <c r="K54" s="445"/>
      <c r="L54" s="518"/>
      <c r="M54" s="519"/>
      <c r="N54" s="519"/>
      <c r="O54" s="520"/>
      <c r="P54" s="502" t="s">
        <v>145</v>
      </c>
      <c r="Q54" s="503"/>
      <c r="R54" s="504"/>
      <c r="S54" s="240" t="str">
        <f>IF(S52="","",VLOOKUP(S52,'[1]シフト記号表（勤務時間帯）'!$C$6:$U$35,19,FALSE))</f>
        <v/>
      </c>
      <c r="T54" s="241" t="str">
        <f>IF(T52="","",VLOOKUP(T52,'[1]シフト記号表（勤務時間帯）'!$C$6:$U$35,19,FALSE))</f>
        <v/>
      </c>
      <c r="U54" s="241" t="str">
        <f>IF(U52="","",VLOOKUP(U52,'[1]シフト記号表（勤務時間帯）'!$C$6:$U$35,19,FALSE))</f>
        <v/>
      </c>
      <c r="V54" s="241" t="str">
        <f>IF(V52="","",VLOOKUP(V52,'[1]シフト記号表（勤務時間帯）'!$C$6:$U$35,19,FALSE))</f>
        <v/>
      </c>
      <c r="W54" s="241" t="str">
        <f>IF(W52="","",VLOOKUP(W52,'[1]シフト記号表（勤務時間帯）'!$C$6:$U$35,19,FALSE))</f>
        <v/>
      </c>
      <c r="X54" s="241" t="str">
        <f>IF(X52="","",VLOOKUP(X52,'[1]シフト記号表（勤務時間帯）'!$C$6:$U$35,19,FALSE))</f>
        <v/>
      </c>
      <c r="Y54" s="242" t="str">
        <f>IF(Y52="","",VLOOKUP(Y52,'[1]シフト記号表（勤務時間帯）'!$C$6:$U$35,19,FALSE))</f>
        <v/>
      </c>
      <c r="Z54" s="240" t="str">
        <f>IF(Z52="","",VLOOKUP(Z52,'[1]シフト記号表（勤務時間帯）'!$C$6:$U$35,19,FALSE))</f>
        <v/>
      </c>
      <c r="AA54" s="241" t="str">
        <f>IF(AA52="","",VLOOKUP(AA52,'[1]シフト記号表（勤務時間帯）'!$C$6:$U$35,19,FALSE))</f>
        <v/>
      </c>
      <c r="AB54" s="241" t="str">
        <f>IF(AB52="","",VLOOKUP(AB52,'[1]シフト記号表（勤務時間帯）'!$C$6:$U$35,19,FALSE))</f>
        <v/>
      </c>
      <c r="AC54" s="241" t="str">
        <f>IF(AC52="","",VLOOKUP(AC52,'[1]シフト記号表（勤務時間帯）'!$C$6:$U$35,19,FALSE))</f>
        <v/>
      </c>
      <c r="AD54" s="241" t="str">
        <f>IF(AD52="","",VLOOKUP(AD52,'[1]シフト記号表（勤務時間帯）'!$C$6:$U$35,19,FALSE))</f>
        <v/>
      </c>
      <c r="AE54" s="241" t="str">
        <f>IF(AE52="","",VLOOKUP(AE52,'[1]シフト記号表（勤務時間帯）'!$C$6:$U$35,19,FALSE))</f>
        <v/>
      </c>
      <c r="AF54" s="242" t="str">
        <f>IF(AF52="","",VLOOKUP(AF52,'[1]シフト記号表（勤務時間帯）'!$C$6:$U$35,19,FALSE))</f>
        <v/>
      </c>
      <c r="AG54" s="240" t="str">
        <f>IF(AG52="","",VLOOKUP(AG52,'[1]シフト記号表（勤務時間帯）'!$C$6:$U$35,19,FALSE))</f>
        <v/>
      </c>
      <c r="AH54" s="241" t="str">
        <f>IF(AH52="","",VLOOKUP(AH52,'[1]シフト記号表（勤務時間帯）'!$C$6:$U$35,19,FALSE))</f>
        <v/>
      </c>
      <c r="AI54" s="241" t="str">
        <f>IF(AI52="","",VLOOKUP(AI52,'[1]シフト記号表（勤務時間帯）'!$C$6:$U$35,19,FALSE))</f>
        <v/>
      </c>
      <c r="AJ54" s="241" t="str">
        <f>IF(AJ52="","",VLOOKUP(AJ52,'[1]シフト記号表（勤務時間帯）'!$C$6:$U$35,19,FALSE))</f>
        <v/>
      </c>
      <c r="AK54" s="241" t="str">
        <f>IF(AK52="","",VLOOKUP(AK52,'[1]シフト記号表（勤務時間帯）'!$C$6:$U$35,19,FALSE))</f>
        <v/>
      </c>
      <c r="AL54" s="241" t="str">
        <f>IF(AL52="","",VLOOKUP(AL52,'[1]シフト記号表（勤務時間帯）'!$C$6:$U$35,19,FALSE))</f>
        <v/>
      </c>
      <c r="AM54" s="242" t="str">
        <f>IF(AM52="","",VLOOKUP(AM52,'[1]シフト記号表（勤務時間帯）'!$C$6:$U$35,19,FALSE))</f>
        <v/>
      </c>
      <c r="AN54" s="240" t="str">
        <f>IF(AN52="","",VLOOKUP(AN52,'[1]シフト記号表（勤務時間帯）'!$C$6:$U$35,19,FALSE))</f>
        <v/>
      </c>
      <c r="AO54" s="241" t="str">
        <f>IF(AO52="","",VLOOKUP(AO52,'[1]シフト記号表（勤務時間帯）'!$C$6:$U$35,19,FALSE))</f>
        <v/>
      </c>
      <c r="AP54" s="241" t="str">
        <f>IF(AP52="","",VLOOKUP(AP52,'[1]シフト記号表（勤務時間帯）'!$C$6:$U$35,19,FALSE))</f>
        <v/>
      </c>
      <c r="AQ54" s="241" t="str">
        <f>IF(AQ52="","",VLOOKUP(AQ52,'[1]シフト記号表（勤務時間帯）'!$C$6:$U$35,19,FALSE))</f>
        <v/>
      </c>
      <c r="AR54" s="241" t="str">
        <f>IF(AR52="","",VLOOKUP(AR52,'[1]シフト記号表（勤務時間帯）'!$C$6:$U$35,19,FALSE))</f>
        <v/>
      </c>
      <c r="AS54" s="241" t="str">
        <f>IF(AS52="","",VLOOKUP(AS52,'[1]シフト記号表（勤務時間帯）'!$C$6:$U$35,19,FALSE))</f>
        <v/>
      </c>
      <c r="AT54" s="242" t="str">
        <f>IF(AT52="","",VLOOKUP(AT52,'[1]シフト記号表（勤務時間帯）'!$C$6:$U$35,19,FALSE))</f>
        <v/>
      </c>
      <c r="AU54" s="240" t="str">
        <f>IF(AU52="","",VLOOKUP(AU52,'[1]シフト記号表（勤務時間帯）'!$C$6:$U$35,19,FALSE))</f>
        <v/>
      </c>
      <c r="AV54" s="241" t="str">
        <f>IF(AV52="","",VLOOKUP(AV52,'[1]シフト記号表（勤務時間帯）'!$C$6:$U$35,19,FALSE))</f>
        <v/>
      </c>
      <c r="AW54" s="241" t="str">
        <f>IF(AW52="","",VLOOKUP(AW52,'[1]シフト記号表（勤務時間帯）'!$C$6:$U$35,19,FALSE))</f>
        <v/>
      </c>
      <c r="AX54" s="505">
        <f>IF($BB$3="４週",SUM(S54:AT54),IF($BB$3="暦月",SUM(S54:AW54),""))</f>
        <v>0</v>
      </c>
      <c r="AY54" s="506"/>
      <c r="AZ54" s="507">
        <f>IF($BB$3="４週",AX54/4,IF($BB$3="暦月",通所別紙１!AX54/(通所別紙１!$BB$8/7),""))</f>
        <v>0</v>
      </c>
      <c r="BA54" s="508"/>
      <c r="BB54" s="492"/>
      <c r="BC54" s="493"/>
      <c r="BD54" s="493"/>
      <c r="BE54" s="493"/>
      <c r="BF54" s="494"/>
    </row>
    <row r="55" spans="2:58" ht="20.25" customHeight="1">
      <c r="B55" s="428">
        <f>B52+1</f>
        <v>12</v>
      </c>
      <c r="C55" s="531"/>
      <c r="D55" s="532"/>
      <c r="E55" s="533"/>
      <c r="F55" s="243"/>
      <c r="G55" s="512"/>
      <c r="H55" s="514"/>
      <c r="I55" s="444"/>
      <c r="J55" s="444"/>
      <c r="K55" s="445"/>
      <c r="L55" s="515"/>
      <c r="M55" s="516"/>
      <c r="N55" s="516"/>
      <c r="O55" s="517"/>
      <c r="P55" s="521" t="s">
        <v>152</v>
      </c>
      <c r="Q55" s="522"/>
      <c r="R55" s="523"/>
      <c r="S55" s="232"/>
      <c r="T55" s="233"/>
      <c r="U55" s="233"/>
      <c r="V55" s="233"/>
      <c r="W55" s="233"/>
      <c r="X55" s="233"/>
      <c r="Y55" s="234"/>
      <c r="Z55" s="232"/>
      <c r="AA55" s="233"/>
      <c r="AB55" s="233"/>
      <c r="AC55" s="233"/>
      <c r="AD55" s="233"/>
      <c r="AE55" s="233"/>
      <c r="AF55" s="234"/>
      <c r="AG55" s="232"/>
      <c r="AH55" s="233"/>
      <c r="AI55" s="233"/>
      <c r="AJ55" s="233"/>
      <c r="AK55" s="233"/>
      <c r="AL55" s="233"/>
      <c r="AM55" s="234"/>
      <c r="AN55" s="232"/>
      <c r="AO55" s="233"/>
      <c r="AP55" s="233"/>
      <c r="AQ55" s="233"/>
      <c r="AR55" s="233"/>
      <c r="AS55" s="233"/>
      <c r="AT55" s="234"/>
      <c r="AU55" s="232"/>
      <c r="AV55" s="233"/>
      <c r="AW55" s="233"/>
      <c r="AX55" s="524"/>
      <c r="AY55" s="525"/>
      <c r="AZ55" s="526"/>
      <c r="BA55" s="527"/>
      <c r="BB55" s="554"/>
      <c r="BC55" s="516"/>
      <c r="BD55" s="516"/>
      <c r="BE55" s="516"/>
      <c r="BF55" s="517"/>
    </row>
    <row r="56" spans="2:58" ht="20.25" customHeight="1">
      <c r="B56" s="428"/>
      <c r="C56" s="534"/>
      <c r="D56" s="535"/>
      <c r="E56" s="536"/>
      <c r="F56" s="235"/>
      <c r="G56" s="439"/>
      <c r="H56" s="443"/>
      <c r="I56" s="444"/>
      <c r="J56" s="444"/>
      <c r="K56" s="445"/>
      <c r="L56" s="449"/>
      <c r="M56" s="450"/>
      <c r="N56" s="450"/>
      <c r="O56" s="451"/>
      <c r="P56" s="495" t="s">
        <v>144</v>
      </c>
      <c r="Q56" s="496"/>
      <c r="R56" s="497"/>
      <c r="S56" s="236" t="str">
        <f>IF(S55="","",VLOOKUP(S55,'[1]シフト記号表（勤務時間帯）'!$C$6:$K$35,9,FALSE))</f>
        <v/>
      </c>
      <c r="T56" s="237" t="str">
        <f>IF(T55="","",VLOOKUP(T55,'[1]シフト記号表（勤務時間帯）'!$C$6:$K$35,9,FALSE))</f>
        <v/>
      </c>
      <c r="U56" s="237" t="str">
        <f>IF(U55="","",VLOOKUP(U55,'[1]シフト記号表（勤務時間帯）'!$C$6:$K$35,9,FALSE))</f>
        <v/>
      </c>
      <c r="V56" s="237" t="str">
        <f>IF(V55="","",VLOOKUP(V55,'[1]シフト記号表（勤務時間帯）'!$C$6:$K$35,9,FALSE))</f>
        <v/>
      </c>
      <c r="W56" s="237" t="str">
        <f>IF(W55="","",VLOOKUP(W55,'[1]シフト記号表（勤務時間帯）'!$C$6:$K$35,9,FALSE))</f>
        <v/>
      </c>
      <c r="X56" s="237" t="str">
        <f>IF(X55="","",VLOOKUP(X55,'[1]シフト記号表（勤務時間帯）'!$C$6:$K$35,9,FALSE))</f>
        <v/>
      </c>
      <c r="Y56" s="238" t="str">
        <f>IF(Y55="","",VLOOKUP(Y55,'[1]シフト記号表（勤務時間帯）'!$C$6:$K$35,9,FALSE))</f>
        <v/>
      </c>
      <c r="Z56" s="236" t="str">
        <f>IF(Z55="","",VLOOKUP(Z55,'[1]シフト記号表（勤務時間帯）'!$C$6:$K$35,9,FALSE))</f>
        <v/>
      </c>
      <c r="AA56" s="237" t="str">
        <f>IF(AA55="","",VLOOKUP(AA55,'[1]シフト記号表（勤務時間帯）'!$C$6:$K$35,9,FALSE))</f>
        <v/>
      </c>
      <c r="AB56" s="237" t="str">
        <f>IF(AB55="","",VLOOKUP(AB55,'[1]シフト記号表（勤務時間帯）'!$C$6:$K$35,9,FALSE))</f>
        <v/>
      </c>
      <c r="AC56" s="237" t="str">
        <f>IF(AC55="","",VLOOKUP(AC55,'[1]シフト記号表（勤務時間帯）'!$C$6:$K$35,9,FALSE))</f>
        <v/>
      </c>
      <c r="AD56" s="237" t="str">
        <f>IF(AD55="","",VLOOKUP(AD55,'[1]シフト記号表（勤務時間帯）'!$C$6:$K$35,9,FALSE))</f>
        <v/>
      </c>
      <c r="AE56" s="237" t="str">
        <f>IF(AE55="","",VLOOKUP(AE55,'[1]シフト記号表（勤務時間帯）'!$C$6:$K$35,9,FALSE))</f>
        <v/>
      </c>
      <c r="AF56" s="238" t="str">
        <f>IF(AF55="","",VLOOKUP(AF55,'[1]シフト記号表（勤務時間帯）'!$C$6:$K$35,9,FALSE))</f>
        <v/>
      </c>
      <c r="AG56" s="236" t="str">
        <f>IF(AG55="","",VLOOKUP(AG55,'[1]シフト記号表（勤務時間帯）'!$C$6:$K$35,9,FALSE))</f>
        <v/>
      </c>
      <c r="AH56" s="237" t="str">
        <f>IF(AH55="","",VLOOKUP(AH55,'[1]シフト記号表（勤務時間帯）'!$C$6:$K$35,9,FALSE))</f>
        <v/>
      </c>
      <c r="AI56" s="237" t="str">
        <f>IF(AI55="","",VLOOKUP(AI55,'[1]シフト記号表（勤務時間帯）'!$C$6:$K$35,9,FALSE))</f>
        <v/>
      </c>
      <c r="AJ56" s="237" t="str">
        <f>IF(AJ55="","",VLOOKUP(AJ55,'[1]シフト記号表（勤務時間帯）'!$C$6:$K$35,9,FALSE))</f>
        <v/>
      </c>
      <c r="AK56" s="237" t="str">
        <f>IF(AK55="","",VLOOKUP(AK55,'[1]シフト記号表（勤務時間帯）'!$C$6:$K$35,9,FALSE))</f>
        <v/>
      </c>
      <c r="AL56" s="237" t="str">
        <f>IF(AL55="","",VLOOKUP(AL55,'[1]シフト記号表（勤務時間帯）'!$C$6:$K$35,9,FALSE))</f>
        <v/>
      </c>
      <c r="AM56" s="238" t="str">
        <f>IF(AM55="","",VLOOKUP(AM55,'[1]シフト記号表（勤務時間帯）'!$C$6:$K$35,9,FALSE))</f>
        <v/>
      </c>
      <c r="AN56" s="236" t="str">
        <f>IF(AN55="","",VLOOKUP(AN55,'[1]シフト記号表（勤務時間帯）'!$C$6:$K$35,9,FALSE))</f>
        <v/>
      </c>
      <c r="AO56" s="237" t="str">
        <f>IF(AO55="","",VLOOKUP(AO55,'[1]シフト記号表（勤務時間帯）'!$C$6:$K$35,9,FALSE))</f>
        <v/>
      </c>
      <c r="AP56" s="237" t="str">
        <f>IF(AP55="","",VLOOKUP(AP55,'[1]シフト記号表（勤務時間帯）'!$C$6:$K$35,9,FALSE))</f>
        <v/>
      </c>
      <c r="AQ56" s="237" t="str">
        <f>IF(AQ55="","",VLOOKUP(AQ55,'[1]シフト記号表（勤務時間帯）'!$C$6:$K$35,9,FALSE))</f>
        <v/>
      </c>
      <c r="AR56" s="237" t="str">
        <f>IF(AR55="","",VLOOKUP(AR55,'[1]シフト記号表（勤務時間帯）'!$C$6:$K$35,9,FALSE))</f>
        <v/>
      </c>
      <c r="AS56" s="237" t="str">
        <f>IF(AS55="","",VLOOKUP(AS55,'[1]シフト記号表（勤務時間帯）'!$C$6:$K$35,9,FALSE))</f>
        <v/>
      </c>
      <c r="AT56" s="238" t="str">
        <f>IF(AT55="","",VLOOKUP(AT55,'[1]シフト記号表（勤務時間帯）'!$C$6:$K$35,9,FALSE))</f>
        <v/>
      </c>
      <c r="AU56" s="236" t="str">
        <f>IF(AU55="","",VLOOKUP(AU55,'[1]シフト記号表（勤務時間帯）'!$C$6:$K$35,9,FALSE))</f>
        <v/>
      </c>
      <c r="AV56" s="237" t="str">
        <f>IF(AV55="","",VLOOKUP(AV55,'[1]シフト記号表（勤務時間帯）'!$C$6:$K$35,9,FALSE))</f>
        <v/>
      </c>
      <c r="AW56" s="237" t="str">
        <f>IF(AW55="","",VLOOKUP(AW55,'[1]シフト記号表（勤務時間帯）'!$C$6:$K$35,9,FALSE))</f>
        <v/>
      </c>
      <c r="AX56" s="498">
        <f>IF($BB$3="４週",SUM(S56:AT56),IF($BB$3="暦月",SUM(S56:AW56),""))</f>
        <v>0</v>
      </c>
      <c r="AY56" s="499"/>
      <c r="AZ56" s="500">
        <f>IF($BB$3="４週",AX56/4,IF($BB$3="暦月",通所別紙１!AX56/(通所別紙１!$BB$8/7),""))</f>
        <v>0</v>
      </c>
      <c r="BA56" s="501"/>
      <c r="BB56" s="555"/>
      <c r="BC56" s="450"/>
      <c r="BD56" s="450"/>
      <c r="BE56" s="450"/>
      <c r="BF56" s="451"/>
    </row>
    <row r="57" spans="2:58" ht="20.25" customHeight="1">
      <c r="B57" s="428"/>
      <c r="C57" s="537"/>
      <c r="D57" s="538"/>
      <c r="E57" s="539"/>
      <c r="F57" s="235">
        <f>C55</f>
        <v>0</v>
      </c>
      <c r="G57" s="513"/>
      <c r="H57" s="443"/>
      <c r="I57" s="444"/>
      <c r="J57" s="444"/>
      <c r="K57" s="445"/>
      <c r="L57" s="518"/>
      <c r="M57" s="519"/>
      <c r="N57" s="519"/>
      <c r="O57" s="520"/>
      <c r="P57" s="502" t="s">
        <v>145</v>
      </c>
      <c r="Q57" s="503"/>
      <c r="R57" s="504"/>
      <c r="S57" s="240" t="str">
        <f>IF(S55="","",VLOOKUP(S55,'[1]シフト記号表（勤務時間帯）'!$C$6:$U$35,19,FALSE))</f>
        <v/>
      </c>
      <c r="T57" s="241" t="str">
        <f>IF(T55="","",VLOOKUP(T55,'[1]シフト記号表（勤務時間帯）'!$C$6:$U$35,19,FALSE))</f>
        <v/>
      </c>
      <c r="U57" s="241" t="str">
        <f>IF(U55="","",VLOOKUP(U55,'[1]シフト記号表（勤務時間帯）'!$C$6:$U$35,19,FALSE))</f>
        <v/>
      </c>
      <c r="V57" s="241" t="str">
        <f>IF(V55="","",VLOOKUP(V55,'[1]シフト記号表（勤務時間帯）'!$C$6:$U$35,19,FALSE))</f>
        <v/>
      </c>
      <c r="W57" s="241" t="str">
        <f>IF(W55="","",VLOOKUP(W55,'[1]シフト記号表（勤務時間帯）'!$C$6:$U$35,19,FALSE))</f>
        <v/>
      </c>
      <c r="X57" s="241" t="str">
        <f>IF(X55="","",VLOOKUP(X55,'[1]シフト記号表（勤務時間帯）'!$C$6:$U$35,19,FALSE))</f>
        <v/>
      </c>
      <c r="Y57" s="242" t="str">
        <f>IF(Y55="","",VLOOKUP(Y55,'[1]シフト記号表（勤務時間帯）'!$C$6:$U$35,19,FALSE))</f>
        <v/>
      </c>
      <c r="Z57" s="240" t="str">
        <f>IF(Z55="","",VLOOKUP(Z55,'[1]シフト記号表（勤務時間帯）'!$C$6:$U$35,19,FALSE))</f>
        <v/>
      </c>
      <c r="AA57" s="241" t="str">
        <f>IF(AA55="","",VLOOKUP(AA55,'[1]シフト記号表（勤務時間帯）'!$C$6:$U$35,19,FALSE))</f>
        <v/>
      </c>
      <c r="AB57" s="241" t="str">
        <f>IF(AB55="","",VLOOKUP(AB55,'[1]シフト記号表（勤務時間帯）'!$C$6:$U$35,19,FALSE))</f>
        <v/>
      </c>
      <c r="AC57" s="241" t="str">
        <f>IF(AC55="","",VLOOKUP(AC55,'[1]シフト記号表（勤務時間帯）'!$C$6:$U$35,19,FALSE))</f>
        <v/>
      </c>
      <c r="AD57" s="241" t="str">
        <f>IF(AD55="","",VLOOKUP(AD55,'[1]シフト記号表（勤務時間帯）'!$C$6:$U$35,19,FALSE))</f>
        <v/>
      </c>
      <c r="AE57" s="241" t="str">
        <f>IF(AE55="","",VLOOKUP(AE55,'[1]シフト記号表（勤務時間帯）'!$C$6:$U$35,19,FALSE))</f>
        <v/>
      </c>
      <c r="AF57" s="242" t="str">
        <f>IF(AF55="","",VLOOKUP(AF55,'[1]シフト記号表（勤務時間帯）'!$C$6:$U$35,19,FALSE))</f>
        <v/>
      </c>
      <c r="AG57" s="240" t="str">
        <f>IF(AG55="","",VLOOKUP(AG55,'[1]シフト記号表（勤務時間帯）'!$C$6:$U$35,19,FALSE))</f>
        <v/>
      </c>
      <c r="AH57" s="241" t="str">
        <f>IF(AH55="","",VLOOKUP(AH55,'[1]シフト記号表（勤務時間帯）'!$C$6:$U$35,19,FALSE))</f>
        <v/>
      </c>
      <c r="AI57" s="241" t="str">
        <f>IF(AI55="","",VLOOKUP(AI55,'[1]シフト記号表（勤務時間帯）'!$C$6:$U$35,19,FALSE))</f>
        <v/>
      </c>
      <c r="AJ57" s="241" t="str">
        <f>IF(AJ55="","",VLOOKUP(AJ55,'[1]シフト記号表（勤務時間帯）'!$C$6:$U$35,19,FALSE))</f>
        <v/>
      </c>
      <c r="AK57" s="241" t="str">
        <f>IF(AK55="","",VLOOKUP(AK55,'[1]シフト記号表（勤務時間帯）'!$C$6:$U$35,19,FALSE))</f>
        <v/>
      </c>
      <c r="AL57" s="241" t="str">
        <f>IF(AL55="","",VLOOKUP(AL55,'[1]シフト記号表（勤務時間帯）'!$C$6:$U$35,19,FALSE))</f>
        <v/>
      </c>
      <c r="AM57" s="242" t="str">
        <f>IF(AM55="","",VLOOKUP(AM55,'[1]シフト記号表（勤務時間帯）'!$C$6:$U$35,19,FALSE))</f>
        <v/>
      </c>
      <c r="AN57" s="240" t="str">
        <f>IF(AN55="","",VLOOKUP(AN55,'[1]シフト記号表（勤務時間帯）'!$C$6:$U$35,19,FALSE))</f>
        <v/>
      </c>
      <c r="AO57" s="241" t="str">
        <f>IF(AO55="","",VLOOKUP(AO55,'[1]シフト記号表（勤務時間帯）'!$C$6:$U$35,19,FALSE))</f>
        <v/>
      </c>
      <c r="AP57" s="241" t="str">
        <f>IF(AP55="","",VLOOKUP(AP55,'[1]シフト記号表（勤務時間帯）'!$C$6:$U$35,19,FALSE))</f>
        <v/>
      </c>
      <c r="AQ57" s="241" t="str">
        <f>IF(AQ55="","",VLOOKUP(AQ55,'[1]シフト記号表（勤務時間帯）'!$C$6:$U$35,19,FALSE))</f>
        <v/>
      </c>
      <c r="AR57" s="241" t="str">
        <f>IF(AR55="","",VLOOKUP(AR55,'[1]シフト記号表（勤務時間帯）'!$C$6:$U$35,19,FALSE))</f>
        <v/>
      </c>
      <c r="AS57" s="241" t="str">
        <f>IF(AS55="","",VLOOKUP(AS55,'[1]シフト記号表（勤務時間帯）'!$C$6:$U$35,19,FALSE))</f>
        <v/>
      </c>
      <c r="AT57" s="242" t="str">
        <f>IF(AT55="","",VLOOKUP(AT55,'[1]シフト記号表（勤務時間帯）'!$C$6:$U$35,19,FALSE))</f>
        <v/>
      </c>
      <c r="AU57" s="240" t="str">
        <f>IF(AU55="","",VLOOKUP(AU55,'[1]シフト記号表（勤務時間帯）'!$C$6:$U$35,19,FALSE))</f>
        <v/>
      </c>
      <c r="AV57" s="241" t="str">
        <f>IF(AV55="","",VLOOKUP(AV55,'[1]シフト記号表（勤務時間帯）'!$C$6:$U$35,19,FALSE))</f>
        <v/>
      </c>
      <c r="AW57" s="241" t="str">
        <f>IF(AW55="","",VLOOKUP(AW55,'[1]シフト記号表（勤務時間帯）'!$C$6:$U$35,19,FALSE))</f>
        <v/>
      </c>
      <c r="AX57" s="505">
        <f>IF($BB$3="４週",SUM(S57:AT57),IF($BB$3="暦月",SUM(S57:AW57),""))</f>
        <v>0</v>
      </c>
      <c r="AY57" s="506"/>
      <c r="AZ57" s="507">
        <f>IF($BB$3="４週",AX57/4,IF($BB$3="暦月",通所別紙１!AX57/(通所別紙１!$BB$8/7),""))</f>
        <v>0</v>
      </c>
      <c r="BA57" s="508"/>
      <c r="BB57" s="556"/>
      <c r="BC57" s="519"/>
      <c r="BD57" s="519"/>
      <c r="BE57" s="519"/>
      <c r="BF57" s="520"/>
    </row>
    <row r="58" spans="2:58" ht="20.25" customHeight="1">
      <c r="B58" s="428">
        <f>B55+1</f>
        <v>13</v>
      </c>
      <c r="C58" s="531"/>
      <c r="D58" s="532"/>
      <c r="E58" s="533"/>
      <c r="F58" s="243"/>
      <c r="G58" s="512"/>
      <c r="H58" s="514"/>
      <c r="I58" s="444"/>
      <c r="J58" s="444"/>
      <c r="K58" s="445"/>
      <c r="L58" s="515"/>
      <c r="M58" s="516"/>
      <c r="N58" s="516"/>
      <c r="O58" s="517"/>
      <c r="P58" s="521" t="s">
        <v>152</v>
      </c>
      <c r="Q58" s="522"/>
      <c r="R58" s="523"/>
      <c r="S58" s="232"/>
      <c r="T58" s="233"/>
      <c r="U58" s="233"/>
      <c r="V58" s="233"/>
      <c r="W58" s="233"/>
      <c r="X58" s="233"/>
      <c r="Y58" s="234"/>
      <c r="Z58" s="232"/>
      <c r="AA58" s="233"/>
      <c r="AB58" s="233"/>
      <c r="AC58" s="233"/>
      <c r="AD58" s="233"/>
      <c r="AE58" s="233"/>
      <c r="AF58" s="234"/>
      <c r="AG58" s="232"/>
      <c r="AH58" s="233"/>
      <c r="AI58" s="233"/>
      <c r="AJ58" s="233"/>
      <c r="AK58" s="233"/>
      <c r="AL58" s="233"/>
      <c r="AM58" s="234"/>
      <c r="AN58" s="232"/>
      <c r="AO58" s="233"/>
      <c r="AP58" s="233"/>
      <c r="AQ58" s="233"/>
      <c r="AR58" s="233"/>
      <c r="AS58" s="233"/>
      <c r="AT58" s="234"/>
      <c r="AU58" s="232"/>
      <c r="AV58" s="233"/>
      <c r="AW58" s="233"/>
      <c r="AX58" s="524"/>
      <c r="AY58" s="525"/>
      <c r="AZ58" s="526"/>
      <c r="BA58" s="527"/>
      <c r="BB58" s="554"/>
      <c r="BC58" s="516"/>
      <c r="BD58" s="516"/>
      <c r="BE58" s="516"/>
      <c r="BF58" s="517"/>
    </row>
    <row r="59" spans="2:58" ht="20.25" customHeight="1">
      <c r="B59" s="428"/>
      <c r="C59" s="534"/>
      <c r="D59" s="535"/>
      <c r="E59" s="536"/>
      <c r="F59" s="235"/>
      <c r="G59" s="439"/>
      <c r="H59" s="443"/>
      <c r="I59" s="444"/>
      <c r="J59" s="444"/>
      <c r="K59" s="445"/>
      <c r="L59" s="449"/>
      <c r="M59" s="450"/>
      <c r="N59" s="450"/>
      <c r="O59" s="451"/>
      <c r="P59" s="495" t="s">
        <v>144</v>
      </c>
      <c r="Q59" s="496"/>
      <c r="R59" s="497"/>
      <c r="S59" s="236" t="str">
        <f>IF(S58="","",VLOOKUP(S58,'[1]シフト記号表（勤務時間帯）'!$C$6:$K$35,9,FALSE))</f>
        <v/>
      </c>
      <c r="T59" s="237" t="str">
        <f>IF(T58="","",VLOOKUP(T58,'[1]シフト記号表（勤務時間帯）'!$C$6:$K$35,9,FALSE))</f>
        <v/>
      </c>
      <c r="U59" s="237" t="str">
        <f>IF(U58="","",VLOOKUP(U58,'[1]シフト記号表（勤務時間帯）'!$C$6:$K$35,9,FALSE))</f>
        <v/>
      </c>
      <c r="V59" s="237" t="str">
        <f>IF(V58="","",VLOOKUP(V58,'[1]シフト記号表（勤務時間帯）'!$C$6:$K$35,9,FALSE))</f>
        <v/>
      </c>
      <c r="W59" s="237" t="str">
        <f>IF(W58="","",VLOOKUP(W58,'[1]シフト記号表（勤務時間帯）'!$C$6:$K$35,9,FALSE))</f>
        <v/>
      </c>
      <c r="X59" s="237" t="str">
        <f>IF(X58="","",VLOOKUP(X58,'[1]シフト記号表（勤務時間帯）'!$C$6:$K$35,9,FALSE))</f>
        <v/>
      </c>
      <c r="Y59" s="238" t="str">
        <f>IF(Y58="","",VLOOKUP(Y58,'[1]シフト記号表（勤務時間帯）'!$C$6:$K$35,9,FALSE))</f>
        <v/>
      </c>
      <c r="Z59" s="236" t="str">
        <f>IF(Z58="","",VLOOKUP(Z58,'[1]シフト記号表（勤務時間帯）'!$C$6:$K$35,9,FALSE))</f>
        <v/>
      </c>
      <c r="AA59" s="237" t="str">
        <f>IF(AA58="","",VLOOKUP(AA58,'[1]シフト記号表（勤務時間帯）'!$C$6:$K$35,9,FALSE))</f>
        <v/>
      </c>
      <c r="AB59" s="237" t="str">
        <f>IF(AB58="","",VLOOKUP(AB58,'[1]シフト記号表（勤務時間帯）'!$C$6:$K$35,9,FALSE))</f>
        <v/>
      </c>
      <c r="AC59" s="237" t="str">
        <f>IF(AC58="","",VLOOKUP(AC58,'[1]シフト記号表（勤務時間帯）'!$C$6:$K$35,9,FALSE))</f>
        <v/>
      </c>
      <c r="AD59" s="237" t="str">
        <f>IF(AD58="","",VLOOKUP(AD58,'[1]シフト記号表（勤務時間帯）'!$C$6:$K$35,9,FALSE))</f>
        <v/>
      </c>
      <c r="AE59" s="237" t="str">
        <f>IF(AE58="","",VLOOKUP(AE58,'[1]シフト記号表（勤務時間帯）'!$C$6:$K$35,9,FALSE))</f>
        <v/>
      </c>
      <c r="AF59" s="238" t="str">
        <f>IF(AF58="","",VLOOKUP(AF58,'[1]シフト記号表（勤務時間帯）'!$C$6:$K$35,9,FALSE))</f>
        <v/>
      </c>
      <c r="AG59" s="236" t="str">
        <f>IF(AG58="","",VLOOKUP(AG58,'[1]シフト記号表（勤務時間帯）'!$C$6:$K$35,9,FALSE))</f>
        <v/>
      </c>
      <c r="AH59" s="237" t="str">
        <f>IF(AH58="","",VLOOKUP(AH58,'[1]シフト記号表（勤務時間帯）'!$C$6:$K$35,9,FALSE))</f>
        <v/>
      </c>
      <c r="AI59" s="237" t="str">
        <f>IF(AI58="","",VLOOKUP(AI58,'[1]シフト記号表（勤務時間帯）'!$C$6:$K$35,9,FALSE))</f>
        <v/>
      </c>
      <c r="AJ59" s="237" t="str">
        <f>IF(AJ58="","",VLOOKUP(AJ58,'[1]シフト記号表（勤務時間帯）'!$C$6:$K$35,9,FALSE))</f>
        <v/>
      </c>
      <c r="AK59" s="237" t="str">
        <f>IF(AK58="","",VLOOKUP(AK58,'[1]シフト記号表（勤務時間帯）'!$C$6:$K$35,9,FALSE))</f>
        <v/>
      </c>
      <c r="AL59" s="237" t="str">
        <f>IF(AL58="","",VLOOKUP(AL58,'[1]シフト記号表（勤務時間帯）'!$C$6:$K$35,9,FALSE))</f>
        <v/>
      </c>
      <c r="AM59" s="238" t="str">
        <f>IF(AM58="","",VLOOKUP(AM58,'[1]シフト記号表（勤務時間帯）'!$C$6:$K$35,9,FALSE))</f>
        <v/>
      </c>
      <c r="AN59" s="236" t="str">
        <f>IF(AN58="","",VLOOKUP(AN58,'[1]シフト記号表（勤務時間帯）'!$C$6:$K$35,9,FALSE))</f>
        <v/>
      </c>
      <c r="AO59" s="237" t="str">
        <f>IF(AO58="","",VLOOKUP(AO58,'[1]シフト記号表（勤務時間帯）'!$C$6:$K$35,9,FALSE))</f>
        <v/>
      </c>
      <c r="AP59" s="237" t="str">
        <f>IF(AP58="","",VLOOKUP(AP58,'[1]シフト記号表（勤務時間帯）'!$C$6:$K$35,9,FALSE))</f>
        <v/>
      </c>
      <c r="AQ59" s="237" t="str">
        <f>IF(AQ58="","",VLOOKUP(AQ58,'[1]シフト記号表（勤務時間帯）'!$C$6:$K$35,9,FALSE))</f>
        <v/>
      </c>
      <c r="AR59" s="237" t="str">
        <f>IF(AR58="","",VLOOKUP(AR58,'[1]シフト記号表（勤務時間帯）'!$C$6:$K$35,9,FALSE))</f>
        <v/>
      </c>
      <c r="AS59" s="237" t="str">
        <f>IF(AS58="","",VLOOKUP(AS58,'[1]シフト記号表（勤務時間帯）'!$C$6:$K$35,9,FALSE))</f>
        <v/>
      </c>
      <c r="AT59" s="238" t="str">
        <f>IF(AT58="","",VLOOKUP(AT58,'[1]シフト記号表（勤務時間帯）'!$C$6:$K$35,9,FALSE))</f>
        <v/>
      </c>
      <c r="AU59" s="236" t="str">
        <f>IF(AU58="","",VLOOKUP(AU58,'[1]シフト記号表（勤務時間帯）'!$C$6:$K$35,9,FALSE))</f>
        <v/>
      </c>
      <c r="AV59" s="237" t="str">
        <f>IF(AV58="","",VLOOKUP(AV58,'[1]シフト記号表（勤務時間帯）'!$C$6:$K$35,9,FALSE))</f>
        <v/>
      </c>
      <c r="AW59" s="237" t="str">
        <f>IF(AW58="","",VLOOKUP(AW58,'[1]シフト記号表（勤務時間帯）'!$C$6:$K$35,9,FALSE))</f>
        <v/>
      </c>
      <c r="AX59" s="498">
        <f>IF($BB$3="４週",SUM(S59:AT59),IF($BB$3="暦月",SUM(S59:AW59),""))</f>
        <v>0</v>
      </c>
      <c r="AY59" s="499"/>
      <c r="AZ59" s="500">
        <f>IF($BB$3="４週",AX59/4,IF($BB$3="暦月",通所別紙１!AX59/(通所別紙１!$BB$8/7),""))</f>
        <v>0</v>
      </c>
      <c r="BA59" s="501"/>
      <c r="BB59" s="555"/>
      <c r="BC59" s="450"/>
      <c r="BD59" s="450"/>
      <c r="BE59" s="450"/>
      <c r="BF59" s="451"/>
    </row>
    <row r="60" spans="2:58" ht="20.25" customHeight="1" thickBot="1">
      <c r="B60" s="546"/>
      <c r="C60" s="537"/>
      <c r="D60" s="538"/>
      <c r="E60" s="539"/>
      <c r="F60" s="244">
        <f>C58</f>
        <v>0</v>
      </c>
      <c r="G60" s="547"/>
      <c r="H60" s="548"/>
      <c r="I60" s="549"/>
      <c r="J60" s="549"/>
      <c r="K60" s="550"/>
      <c r="L60" s="551"/>
      <c r="M60" s="552"/>
      <c r="N60" s="552"/>
      <c r="O60" s="553"/>
      <c r="P60" s="588" t="s">
        <v>145</v>
      </c>
      <c r="Q60" s="589"/>
      <c r="R60" s="590"/>
      <c r="S60" s="240" t="str">
        <f>IF(S58="","",VLOOKUP(S58,'[1]シフト記号表（勤務時間帯）'!$C$6:$U$35,19,FALSE))</f>
        <v/>
      </c>
      <c r="T60" s="241" t="str">
        <f>IF(T58="","",VLOOKUP(T58,'[1]シフト記号表（勤務時間帯）'!$C$6:$U$35,19,FALSE))</f>
        <v/>
      </c>
      <c r="U60" s="241" t="str">
        <f>IF(U58="","",VLOOKUP(U58,'[1]シフト記号表（勤務時間帯）'!$C$6:$U$35,19,FALSE))</f>
        <v/>
      </c>
      <c r="V60" s="241" t="str">
        <f>IF(V58="","",VLOOKUP(V58,'[1]シフト記号表（勤務時間帯）'!$C$6:$U$35,19,FALSE))</f>
        <v/>
      </c>
      <c r="W60" s="241" t="str">
        <f>IF(W58="","",VLOOKUP(W58,'[1]シフト記号表（勤務時間帯）'!$C$6:$U$35,19,FALSE))</f>
        <v/>
      </c>
      <c r="X60" s="241" t="str">
        <f>IF(X58="","",VLOOKUP(X58,'[1]シフト記号表（勤務時間帯）'!$C$6:$U$35,19,FALSE))</f>
        <v/>
      </c>
      <c r="Y60" s="242" t="str">
        <f>IF(Y58="","",VLOOKUP(Y58,'[1]シフト記号表（勤務時間帯）'!$C$6:$U$35,19,FALSE))</f>
        <v/>
      </c>
      <c r="Z60" s="240" t="str">
        <f>IF(Z58="","",VLOOKUP(Z58,'[1]シフト記号表（勤務時間帯）'!$C$6:$U$35,19,FALSE))</f>
        <v/>
      </c>
      <c r="AA60" s="241" t="str">
        <f>IF(AA58="","",VLOOKUP(AA58,'[1]シフト記号表（勤務時間帯）'!$C$6:$U$35,19,FALSE))</f>
        <v/>
      </c>
      <c r="AB60" s="241" t="str">
        <f>IF(AB58="","",VLOOKUP(AB58,'[1]シフト記号表（勤務時間帯）'!$C$6:$U$35,19,FALSE))</f>
        <v/>
      </c>
      <c r="AC60" s="241" t="str">
        <f>IF(AC58="","",VLOOKUP(AC58,'[1]シフト記号表（勤務時間帯）'!$C$6:$U$35,19,FALSE))</f>
        <v/>
      </c>
      <c r="AD60" s="241" t="str">
        <f>IF(AD58="","",VLOOKUP(AD58,'[1]シフト記号表（勤務時間帯）'!$C$6:$U$35,19,FALSE))</f>
        <v/>
      </c>
      <c r="AE60" s="241" t="str">
        <f>IF(AE58="","",VLOOKUP(AE58,'[1]シフト記号表（勤務時間帯）'!$C$6:$U$35,19,FALSE))</f>
        <v/>
      </c>
      <c r="AF60" s="242" t="str">
        <f>IF(AF58="","",VLOOKUP(AF58,'[1]シフト記号表（勤務時間帯）'!$C$6:$U$35,19,FALSE))</f>
        <v/>
      </c>
      <c r="AG60" s="240" t="str">
        <f>IF(AG58="","",VLOOKUP(AG58,'[1]シフト記号表（勤務時間帯）'!$C$6:$U$35,19,FALSE))</f>
        <v/>
      </c>
      <c r="AH60" s="241" t="str">
        <f>IF(AH58="","",VLOOKUP(AH58,'[1]シフト記号表（勤務時間帯）'!$C$6:$U$35,19,FALSE))</f>
        <v/>
      </c>
      <c r="AI60" s="241" t="str">
        <f>IF(AI58="","",VLOOKUP(AI58,'[1]シフト記号表（勤務時間帯）'!$C$6:$U$35,19,FALSE))</f>
        <v/>
      </c>
      <c r="AJ60" s="241" t="str">
        <f>IF(AJ58="","",VLOOKUP(AJ58,'[1]シフト記号表（勤務時間帯）'!$C$6:$U$35,19,FALSE))</f>
        <v/>
      </c>
      <c r="AK60" s="241" t="str">
        <f>IF(AK58="","",VLOOKUP(AK58,'[1]シフト記号表（勤務時間帯）'!$C$6:$U$35,19,FALSE))</f>
        <v/>
      </c>
      <c r="AL60" s="241" t="str">
        <f>IF(AL58="","",VLOOKUP(AL58,'[1]シフト記号表（勤務時間帯）'!$C$6:$U$35,19,FALSE))</f>
        <v/>
      </c>
      <c r="AM60" s="242" t="str">
        <f>IF(AM58="","",VLOOKUP(AM58,'[1]シフト記号表（勤務時間帯）'!$C$6:$U$35,19,FALSE))</f>
        <v/>
      </c>
      <c r="AN60" s="240" t="str">
        <f>IF(AN58="","",VLOOKUP(AN58,'[1]シフト記号表（勤務時間帯）'!$C$6:$U$35,19,FALSE))</f>
        <v/>
      </c>
      <c r="AO60" s="241" t="str">
        <f>IF(AO58="","",VLOOKUP(AO58,'[1]シフト記号表（勤務時間帯）'!$C$6:$U$35,19,FALSE))</f>
        <v/>
      </c>
      <c r="AP60" s="241" t="str">
        <f>IF(AP58="","",VLOOKUP(AP58,'[1]シフト記号表（勤務時間帯）'!$C$6:$U$35,19,FALSE))</f>
        <v/>
      </c>
      <c r="AQ60" s="241" t="str">
        <f>IF(AQ58="","",VLOOKUP(AQ58,'[1]シフト記号表（勤務時間帯）'!$C$6:$U$35,19,FALSE))</f>
        <v/>
      </c>
      <c r="AR60" s="241" t="str">
        <f>IF(AR58="","",VLOOKUP(AR58,'[1]シフト記号表（勤務時間帯）'!$C$6:$U$35,19,FALSE))</f>
        <v/>
      </c>
      <c r="AS60" s="241" t="str">
        <f>IF(AS58="","",VLOOKUP(AS58,'[1]シフト記号表（勤務時間帯）'!$C$6:$U$35,19,FALSE))</f>
        <v/>
      </c>
      <c r="AT60" s="242" t="str">
        <f>IF(AT58="","",VLOOKUP(AT58,'[1]シフト記号表（勤務時間帯）'!$C$6:$U$35,19,FALSE))</f>
        <v/>
      </c>
      <c r="AU60" s="240" t="str">
        <f>IF(AU58="","",VLOOKUP(AU58,'[1]シフト記号表（勤務時間帯）'!$C$6:$U$35,19,FALSE))</f>
        <v/>
      </c>
      <c r="AV60" s="241" t="str">
        <f>IF(AV58="","",VLOOKUP(AV58,'[1]シフト記号表（勤務時間帯）'!$C$6:$U$35,19,FALSE))</f>
        <v/>
      </c>
      <c r="AW60" s="241" t="str">
        <f>IF(AW58="","",VLOOKUP(AW58,'[1]シフト記号表（勤務時間帯）'!$C$6:$U$35,19,FALSE))</f>
        <v/>
      </c>
      <c r="AX60" s="505">
        <f>IF($BB$3="４週",SUM(S60:AT60),IF($BB$3="暦月",SUM(S60:AW60),""))</f>
        <v>0</v>
      </c>
      <c r="AY60" s="506"/>
      <c r="AZ60" s="507">
        <f>IF($BB$3="４週",AX60/4,IF($BB$3="暦月",通所別紙１!AX60/(通所別紙１!$BB$8/7),""))</f>
        <v>0</v>
      </c>
      <c r="BA60" s="508"/>
      <c r="BB60" s="587"/>
      <c r="BC60" s="552"/>
      <c r="BD60" s="552"/>
      <c r="BE60" s="552"/>
      <c r="BF60" s="553"/>
    </row>
    <row r="61" spans="2:58" s="252" customFormat="1" ht="6" customHeight="1" thickBot="1">
      <c r="B61" s="245"/>
      <c r="C61" s="246"/>
      <c r="D61" s="246"/>
      <c r="E61" s="246"/>
      <c r="F61" s="247"/>
      <c r="G61" s="247"/>
      <c r="H61" s="248"/>
      <c r="I61" s="248"/>
      <c r="J61" s="248"/>
      <c r="K61" s="248"/>
      <c r="L61" s="247"/>
      <c r="M61" s="247"/>
      <c r="N61" s="247"/>
      <c r="O61" s="247"/>
      <c r="P61" s="249"/>
      <c r="Q61" s="249"/>
      <c r="R61" s="249"/>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50"/>
      <c r="AY61" s="250"/>
      <c r="AZ61" s="250"/>
      <c r="BA61" s="250"/>
      <c r="BB61" s="247"/>
      <c r="BC61" s="247"/>
      <c r="BD61" s="247"/>
      <c r="BE61" s="247"/>
      <c r="BF61" s="251"/>
    </row>
    <row r="62" spans="2:58" ht="20.100000000000001" customHeight="1">
      <c r="B62" s="253"/>
      <c r="C62" s="254"/>
      <c r="D62" s="254"/>
      <c r="E62" s="254"/>
      <c r="F62" s="254"/>
      <c r="G62" s="557" t="s">
        <v>153</v>
      </c>
      <c r="H62" s="557"/>
      <c r="I62" s="557"/>
      <c r="J62" s="557"/>
      <c r="K62" s="557"/>
      <c r="L62" s="557"/>
      <c r="M62" s="557"/>
      <c r="N62" s="557"/>
      <c r="O62" s="557"/>
      <c r="P62" s="557"/>
      <c r="Q62" s="557"/>
      <c r="R62" s="558"/>
      <c r="S62" s="255" t="str">
        <f>IF(SUMIF($F$22:$F$60, "生活相談員", S22:S60)=0,"",SUMIF($F$22:$F$60,"生活相談員",S22:S60))</f>
        <v/>
      </c>
      <c r="T62" s="256" t="str">
        <f t="shared" ref="T62:AW62" si="1">IF(SUMIF($F$22:$F$60, "生活相談員", T22:T60)=0,"",SUMIF($F$22:$F$60,"生活相談員",T22:T60))</f>
        <v/>
      </c>
      <c r="U62" s="256" t="str">
        <f t="shared" si="1"/>
        <v/>
      </c>
      <c r="V62" s="256" t="str">
        <f t="shared" si="1"/>
        <v/>
      </c>
      <c r="W62" s="256" t="str">
        <f t="shared" si="1"/>
        <v/>
      </c>
      <c r="X62" s="256" t="str">
        <f t="shared" si="1"/>
        <v/>
      </c>
      <c r="Y62" s="257" t="str">
        <f t="shared" si="1"/>
        <v/>
      </c>
      <c r="Z62" s="255" t="str">
        <f t="shared" si="1"/>
        <v/>
      </c>
      <c r="AA62" s="256" t="str">
        <f t="shared" si="1"/>
        <v/>
      </c>
      <c r="AB62" s="256" t="str">
        <f t="shared" si="1"/>
        <v/>
      </c>
      <c r="AC62" s="256" t="str">
        <f t="shared" si="1"/>
        <v/>
      </c>
      <c r="AD62" s="256" t="str">
        <f t="shared" si="1"/>
        <v/>
      </c>
      <c r="AE62" s="256" t="str">
        <f t="shared" si="1"/>
        <v/>
      </c>
      <c r="AF62" s="257" t="str">
        <f t="shared" si="1"/>
        <v/>
      </c>
      <c r="AG62" s="255" t="str">
        <f t="shared" si="1"/>
        <v/>
      </c>
      <c r="AH62" s="256" t="str">
        <f t="shared" si="1"/>
        <v/>
      </c>
      <c r="AI62" s="256" t="str">
        <f t="shared" si="1"/>
        <v/>
      </c>
      <c r="AJ62" s="256" t="str">
        <f t="shared" si="1"/>
        <v/>
      </c>
      <c r="AK62" s="256" t="str">
        <f t="shared" si="1"/>
        <v/>
      </c>
      <c r="AL62" s="256" t="str">
        <f t="shared" si="1"/>
        <v/>
      </c>
      <c r="AM62" s="257" t="str">
        <f t="shared" si="1"/>
        <v/>
      </c>
      <c r="AN62" s="255" t="str">
        <f t="shared" si="1"/>
        <v/>
      </c>
      <c r="AO62" s="256" t="str">
        <f t="shared" si="1"/>
        <v/>
      </c>
      <c r="AP62" s="256" t="str">
        <f t="shared" si="1"/>
        <v/>
      </c>
      <c r="AQ62" s="256" t="str">
        <f t="shared" si="1"/>
        <v/>
      </c>
      <c r="AR62" s="256" t="str">
        <f t="shared" si="1"/>
        <v/>
      </c>
      <c r="AS62" s="256" t="str">
        <f t="shared" si="1"/>
        <v/>
      </c>
      <c r="AT62" s="257" t="str">
        <f t="shared" si="1"/>
        <v/>
      </c>
      <c r="AU62" s="255" t="str">
        <f t="shared" si="1"/>
        <v/>
      </c>
      <c r="AV62" s="256" t="str">
        <f t="shared" si="1"/>
        <v/>
      </c>
      <c r="AW62" s="257" t="str">
        <f t="shared" si="1"/>
        <v/>
      </c>
      <c r="AX62" s="559" t="str">
        <f>IF(SUMIF($F$22:$F$60, "生活相談員", AX22:AY60)=0,"",SUMIF($F$22:$F$60,"生活相談員",AX22:AY60))</f>
        <v/>
      </c>
      <c r="AY62" s="560"/>
      <c r="AZ62" s="561" t="str">
        <f>IF(AX62="","",IF($BB$3="４週",AX62/4,IF($BB$3="暦月",AX62/(通所別紙１!$BB$8/7),"")))</f>
        <v/>
      </c>
      <c r="BA62" s="562"/>
      <c r="BB62" s="563"/>
      <c r="BC62" s="564"/>
      <c r="BD62" s="564"/>
      <c r="BE62" s="564"/>
      <c r="BF62" s="565"/>
    </row>
    <row r="63" spans="2:58" ht="20.25" customHeight="1">
      <c r="B63" s="258"/>
      <c r="C63" s="259"/>
      <c r="D63" s="259"/>
      <c r="E63" s="259"/>
      <c r="F63" s="259"/>
      <c r="G63" s="572" t="s">
        <v>154</v>
      </c>
      <c r="H63" s="572"/>
      <c r="I63" s="572"/>
      <c r="J63" s="572"/>
      <c r="K63" s="572"/>
      <c r="L63" s="572"/>
      <c r="M63" s="572"/>
      <c r="N63" s="572"/>
      <c r="O63" s="572"/>
      <c r="P63" s="572"/>
      <c r="Q63" s="572"/>
      <c r="R63" s="573"/>
      <c r="S63" s="260" t="str">
        <f t="shared" ref="S63:AW63" si="2">IF(SUMIF($F$22:$F$60, "介護職員", S22:S60)=0,"",SUMIF($F$22:$F$60, "介護職員", S22:S60))</f>
        <v/>
      </c>
      <c r="T63" s="261" t="str">
        <f t="shared" si="2"/>
        <v/>
      </c>
      <c r="U63" s="261" t="str">
        <f t="shared" si="2"/>
        <v/>
      </c>
      <c r="V63" s="261" t="str">
        <f t="shared" si="2"/>
        <v/>
      </c>
      <c r="W63" s="261" t="str">
        <f t="shared" si="2"/>
        <v/>
      </c>
      <c r="X63" s="261" t="str">
        <f t="shared" si="2"/>
        <v/>
      </c>
      <c r="Y63" s="262" t="str">
        <f t="shared" si="2"/>
        <v/>
      </c>
      <c r="Z63" s="260" t="str">
        <f t="shared" si="2"/>
        <v/>
      </c>
      <c r="AA63" s="261" t="str">
        <f t="shared" si="2"/>
        <v/>
      </c>
      <c r="AB63" s="261" t="str">
        <f t="shared" si="2"/>
        <v/>
      </c>
      <c r="AC63" s="261" t="str">
        <f t="shared" si="2"/>
        <v/>
      </c>
      <c r="AD63" s="261" t="str">
        <f t="shared" si="2"/>
        <v/>
      </c>
      <c r="AE63" s="261" t="str">
        <f t="shared" si="2"/>
        <v/>
      </c>
      <c r="AF63" s="262" t="str">
        <f t="shared" si="2"/>
        <v/>
      </c>
      <c r="AG63" s="260" t="str">
        <f t="shared" si="2"/>
        <v/>
      </c>
      <c r="AH63" s="261" t="str">
        <f t="shared" si="2"/>
        <v/>
      </c>
      <c r="AI63" s="261" t="str">
        <f t="shared" si="2"/>
        <v/>
      </c>
      <c r="AJ63" s="261" t="str">
        <f t="shared" si="2"/>
        <v/>
      </c>
      <c r="AK63" s="261" t="str">
        <f t="shared" si="2"/>
        <v/>
      </c>
      <c r="AL63" s="261" t="str">
        <f t="shared" si="2"/>
        <v/>
      </c>
      <c r="AM63" s="262" t="str">
        <f t="shared" si="2"/>
        <v/>
      </c>
      <c r="AN63" s="260" t="str">
        <f t="shared" si="2"/>
        <v/>
      </c>
      <c r="AO63" s="261" t="str">
        <f t="shared" si="2"/>
        <v/>
      </c>
      <c r="AP63" s="261" t="str">
        <f t="shared" si="2"/>
        <v/>
      </c>
      <c r="AQ63" s="261" t="str">
        <f t="shared" si="2"/>
        <v/>
      </c>
      <c r="AR63" s="261" t="str">
        <f t="shared" si="2"/>
        <v/>
      </c>
      <c r="AS63" s="261" t="str">
        <f t="shared" si="2"/>
        <v/>
      </c>
      <c r="AT63" s="262" t="str">
        <f t="shared" si="2"/>
        <v/>
      </c>
      <c r="AU63" s="260" t="str">
        <f t="shared" si="2"/>
        <v/>
      </c>
      <c r="AV63" s="261" t="str">
        <f t="shared" si="2"/>
        <v/>
      </c>
      <c r="AW63" s="262" t="str">
        <f t="shared" si="2"/>
        <v/>
      </c>
      <c r="AX63" s="574" t="str">
        <f>IF(SUMIF($F$22:$F$60, "介護職員", AX22:AX60)=0,"",SUMIF($F$22:$F$60, "介護職員", AX22:AX60))</f>
        <v/>
      </c>
      <c r="AY63" s="575"/>
      <c r="AZ63" s="576" t="str">
        <f>IF(AX63="","",IF($BB$3="４週",AX63/4,IF($BB$3="暦月",AX63/(通所別紙１!$BB$8/7),"")))</f>
        <v/>
      </c>
      <c r="BA63" s="577"/>
      <c r="BB63" s="566"/>
      <c r="BC63" s="567"/>
      <c r="BD63" s="567"/>
      <c r="BE63" s="567"/>
      <c r="BF63" s="568"/>
    </row>
    <row r="64" spans="2:58" ht="20.25" customHeight="1">
      <c r="B64" s="258"/>
      <c r="C64" s="259"/>
      <c r="D64" s="259"/>
      <c r="E64" s="259"/>
      <c r="F64" s="259"/>
      <c r="G64" s="572" t="s">
        <v>155</v>
      </c>
      <c r="H64" s="572"/>
      <c r="I64" s="572"/>
      <c r="J64" s="572"/>
      <c r="K64" s="572"/>
      <c r="L64" s="572"/>
      <c r="M64" s="572"/>
      <c r="N64" s="572"/>
      <c r="O64" s="572"/>
      <c r="P64" s="572"/>
      <c r="Q64" s="572"/>
      <c r="R64" s="573"/>
      <c r="S64" s="263"/>
      <c r="T64" s="264"/>
      <c r="U64" s="264"/>
      <c r="V64" s="264"/>
      <c r="W64" s="264"/>
      <c r="X64" s="264"/>
      <c r="Y64" s="265"/>
      <c r="Z64" s="263"/>
      <c r="AA64" s="264"/>
      <c r="AB64" s="264"/>
      <c r="AC64" s="264"/>
      <c r="AD64" s="264"/>
      <c r="AE64" s="264"/>
      <c r="AF64" s="265"/>
      <c r="AG64" s="263"/>
      <c r="AH64" s="264"/>
      <c r="AI64" s="264"/>
      <c r="AJ64" s="264"/>
      <c r="AK64" s="264"/>
      <c r="AL64" s="264"/>
      <c r="AM64" s="265"/>
      <c r="AN64" s="263"/>
      <c r="AO64" s="264"/>
      <c r="AP64" s="264"/>
      <c r="AQ64" s="264"/>
      <c r="AR64" s="264"/>
      <c r="AS64" s="264"/>
      <c r="AT64" s="265"/>
      <c r="AU64" s="263"/>
      <c r="AV64" s="264"/>
      <c r="AW64" s="265"/>
      <c r="AX64" s="578"/>
      <c r="AY64" s="579"/>
      <c r="AZ64" s="579"/>
      <c r="BA64" s="580"/>
      <c r="BB64" s="566"/>
      <c r="BC64" s="567"/>
      <c r="BD64" s="567"/>
      <c r="BE64" s="567"/>
      <c r="BF64" s="568"/>
    </row>
    <row r="65" spans="1:73" ht="20.25" customHeight="1">
      <c r="B65" s="258"/>
      <c r="C65" s="259"/>
      <c r="D65" s="259"/>
      <c r="E65" s="259"/>
      <c r="F65" s="259"/>
      <c r="G65" s="572" t="s">
        <v>156</v>
      </c>
      <c r="H65" s="572"/>
      <c r="I65" s="572"/>
      <c r="J65" s="572"/>
      <c r="K65" s="572"/>
      <c r="L65" s="572"/>
      <c r="M65" s="572"/>
      <c r="N65" s="572"/>
      <c r="O65" s="572"/>
      <c r="P65" s="572"/>
      <c r="Q65" s="572"/>
      <c r="R65" s="573"/>
      <c r="S65" s="263"/>
      <c r="T65" s="264"/>
      <c r="U65" s="264"/>
      <c r="V65" s="264"/>
      <c r="W65" s="264"/>
      <c r="X65" s="264"/>
      <c r="Y65" s="265"/>
      <c r="Z65" s="263"/>
      <c r="AA65" s="264"/>
      <c r="AB65" s="264"/>
      <c r="AC65" s="264"/>
      <c r="AD65" s="264"/>
      <c r="AE65" s="264"/>
      <c r="AF65" s="265"/>
      <c r="AG65" s="263"/>
      <c r="AH65" s="264"/>
      <c r="AI65" s="264"/>
      <c r="AJ65" s="264"/>
      <c r="AK65" s="264"/>
      <c r="AL65" s="264"/>
      <c r="AM65" s="265"/>
      <c r="AN65" s="263"/>
      <c r="AO65" s="264"/>
      <c r="AP65" s="264"/>
      <c r="AQ65" s="264"/>
      <c r="AR65" s="264"/>
      <c r="AS65" s="264"/>
      <c r="AT65" s="265"/>
      <c r="AU65" s="263"/>
      <c r="AV65" s="264"/>
      <c r="AW65" s="265"/>
      <c r="AX65" s="581"/>
      <c r="AY65" s="582"/>
      <c r="AZ65" s="582"/>
      <c r="BA65" s="583"/>
      <c r="BB65" s="566"/>
      <c r="BC65" s="567"/>
      <c r="BD65" s="567"/>
      <c r="BE65" s="567"/>
      <c r="BF65" s="568"/>
    </row>
    <row r="66" spans="1:73" ht="20.25" customHeight="1" thickBot="1">
      <c r="B66" s="266"/>
      <c r="C66" s="267"/>
      <c r="D66" s="267"/>
      <c r="E66" s="267"/>
      <c r="F66" s="267"/>
      <c r="G66" s="591" t="s">
        <v>157</v>
      </c>
      <c r="H66" s="591"/>
      <c r="I66" s="591"/>
      <c r="J66" s="591"/>
      <c r="K66" s="591"/>
      <c r="L66" s="591"/>
      <c r="M66" s="591"/>
      <c r="N66" s="591"/>
      <c r="O66" s="591"/>
      <c r="P66" s="591"/>
      <c r="Q66" s="591"/>
      <c r="R66" s="592"/>
      <c r="S66" s="268" t="str">
        <f>IF(S65&lt;&gt;"",IF(S64&gt;15,((S64-15)/5+1)*S65,S65),"")</f>
        <v/>
      </c>
      <c r="T66" s="269" t="str">
        <f t="shared" ref="T66:AW66" si="3">IF(T65&lt;&gt;"",IF(T64&gt;15,((T64-15)/5+1)*T65,T65),"")</f>
        <v/>
      </c>
      <c r="U66" s="269" t="str">
        <f t="shared" si="3"/>
        <v/>
      </c>
      <c r="V66" s="269" t="str">
        <f t="shared" si="3"/>
        <v/>
      </c>
      <c r="W66" s="269" t="str">
        <f t="shared" si="3"/>
        <v/>
      </c>
      <c r="X66" s="269" t="str">
        <f t="shared" si="3"/>
        <v/>
      </c>
      <c r="Y66" s="270" t="str">
        <f t="shared" si="3"/>
        <v/>
      </c>
      <c r="Z66" s="268" t="str">
        <f t="shared" si="3"/>
        <v/>
      </c>
      <c r="AA66" s="269" t="str">
        <f t="shared" si="3"/>
        <v/>
      </c>
      <c r="AB66" s="269" t="str">
        <f t="shared" si="3"/>
        <v/>
      </c>
      <c r="AC66" s="269" t="str">
        <f t="shared" si="3"/>
        <v/>
      </c>
      <c r="AD66" s="269" t="str">
        <f t="shared" si="3"/>
        <v/>
      </c>
      <c r="AE66" s="269" t="str">
        <f t="shared" si="3"/>
        <v/>
      </c>
      <c r="AF66" s="270" t="str">
        <f t="shared" si="3"/>
        <v/>
      </c>
      <c r="AG66" s="268" t="str">
        <f t="shared" si="3"/>
        <v/>
      </c>
      <c r="AH66" s="269" t="str">
        <f t="shared" si="3"/>
        <v/>
      </c>
      <c r="AI66" s="269" t="str">
        <f t="shared" si="3"/>
        <v/>
      </c>
      <c r="AJ66" s="269" t="str">
        <f t="shared" si="3"/>
        <v/>
      </c>
      <c r="AK66" s="269" t="str">
        <f t="shared" si="3"/>
        <v/>
      </c>
      <c r="AL66" s="269" t="str">
        <f t="shared" si="3"/>
        <v/>
      </c>
      <c r="AM66" s="270" t="str">
        <f t="shared" si="3"/>
        <v/>
      </c>
      <c r="AN66" s="268" t="str">
        <f t="shared" si="3"/>
        <v/>
      </c>
      <c r="AO66" s="269" t="str">
        <f t="shared" si="3"/>
        <v/>
      </c>
      <c r="AP66" s="269" t="str">
        <f t="shared" si="3"/>
        <v/>
      </c>
      <c r="AQ66" s="269" t="str">
        <f t="shared" si="3"/>
        <v/>
      </c>
      <c r="AR66" s="269" t="str">
        <f t="shared" si="3"/>
        <v/>
      </c>
      <c r="AS66" s="269" t="str">
        <f t="shared" si="3"/>
        <v/>
      </c>
      <c r="AT66" s="270" t="str">
        <f t="shared" si="3"/>
        <v/>
      </c>
      <c r="AU66" s="260" t="str">
        <f t="shared" si="3"/>
        <v/>
      </c>
      <c r="AV66" s="261" t="str">
        <f t="shared" si="3"/>
        <v/>
      </c>
      <c r="AW66" s="262" t="str">
        <f t="shared" si="3"/>
        <v/>
      </c>
      <c r="AX66" s="581"/>
      <c r="AY66" s="582"/>
      <c r="AZ66" s="582"/>
      <c r="BA66" s="583"/>
      <c r="BB66" s="566"/>
      <c r="BC66" s="567"/>
      <c r="BD66" s="567"/>
      <c r="BE66" s="567"/>
      <c r="BF66" s="568"/>
    </row>
    <row r="67" spans="1:73" ht="18.75" customHeight="1">
      <c r="B67" s="470" t="s">
        <v>158</v>
      </c>
      <c r="C67" s="471"/>
      <c r="D67" s="471"/>
      <c r="E67" s="471"/>
      <c r="F67" s="471"/>
      <c r="G67" s="471"/>
      <c r="H67" s="471"/>
      <c r="I67" s="471"/>
      <c r="J67" s="471"/>
      <c r="K67" s="472"/>
      <c r="L67" s="540" t="s">
        <v>159</v>
      </c>
      <c r="M67" s="540"/>
      <c r="N67" s="540"/>
      <c r="O67" s="540"/>
      <c r="P67" s="540"/>
      <c r="Q67" s="540"/>
      <c r="R67" s="541"/>
      <c r="S67" s="271" t="str">
        <f>IF($L67="","",IF(COUNTIFS($F$22:$F$60,$L67,S$22:S$60,"&gt;0")=0,"",COUNTIFS($F$22:$F$60,$L67,S$22:S$60,"&gt;0")))</f>
        <v/>
      </c>
      <c r="T67" s="272" t="str">
        <f t="shared" ref="T67:AW71" si="4">IF($L67="","",IF(COUNTIFS($F$22:$F$60,$L67,T$22:T$60,"&gt;0")=0,"",COUNTIFS($F$22:$F$60,$L67,T$22:T$60,"&gt;0")))</f>
        <v/>
      </c>
      <c r="U67" s="272" t="str">
        <f t="shared" si="4"/>
        <v/>
      </c>
      <c r="V67" s="272" t="str">
        <f t="shared" si="4"/>
        <v/>
      </c>
      <c r="W67" s="272" t="str">
        <f t="shared" si="4"/>
        <v/>
      </c>
      <c r="X67" s="272" t="str">
        <f t="shared" si="4"/>
        <v/>
      </c>
      <c r="Y67" s="273" t="str">
        <f t="shared" si="4"/>
        <v/>
      </c>
      <c r="Z67" s="274" t="str">
        <f t="shared" si="4"/>
        <v/>
      </c>
      <c r="AA67" s="272" t="str">
        <f t="shared" si="4"/>
        <v/>
      </c>
      <c r="AB67" s="272" t="str">
        <f t="shared" si="4"/>
        <v/>
      </c>
      <c r="AC67" s="272" t="str">
        <f t="shared" si="4"/>
        <v/>
      </c>
      <c r="AD67" s="272" t="str">
        <f t="shared" si="4"/>
        <v/>
      </c>
      <c r="AE67" s="272" t="str">
        <f t="shared" si="4"/>
        <v/>
      </c>
      <c r="AF67" s="273" t="str">
        <f t="shared" si="4"/>
        <v/>
      </c>
      <c r="AG67" s="272" t="str">
        <f t="shared" si="4"/>
        <v/>
      </c>
      <c r="AH67" s="272" t="str">
        <f t="shared" si="4"/>
        <v/>
      </c>
      <c r="AI67" s="272" t="str">
        <f t="shared" si="4"/>
        <v/>
      </c>
      <c r="AJ67" s="272" t="str">
        <f t="shared" si="4"/>
        <v/>
      </c>
      <c r="AK67" s="272" t="str">
        <f t="shared" si="4"/>
        <v/>
      </c>
      <c r="AL67" s="272" t="str">
        <f t="shared" si="4"/>
        <v/>
      </c>
      <c r="AM67" s="273" t="str">
        <f t="shared" si="4"/>
        <v/>
      </c>
      <c r="AN67" s="272" t="str">
        <f t="shared" si="4"/>
        <v/>
      </c>
      <c r="AO67" s="272" t="str">
        <f t="shared" si="4"/>
        <v/>
      </c>
      <c r="AP67" s="272" t="str">
        <f t="shared" si="4"/>
        <v/>
      </c>
      <c r="AQ67" s="272" t="str">
        <f t="shared" si="4"/>
        <v/>
      </c>
      <c r="AR67" s="272" t="str">
        <f t="shared" si="4"/>
        <v/>
      </c>
      <c r="AS67" s="272" t="str">
        <f t="shared" si="4"/>
        <v/>
      </c>
      <c r="AT67" s="273" t="str">
        <f t="shared" si="4"/>
        <v/>
      </c>
      <c r="AU67" s="272" t="str">
        <f t="shared" si="4"/>
        <v/>
      </c>
      <c r="AV67" s="272" t="str">
        <f t="shared" si="4"/>
        <v/>
      </c>
      <c r="AW67" s="273" t="str">
        <f t="shared" si="4"/>
        <v/>
      </c>
      <c r="AX67" s="581"/>
      <c r="AY67" s="582"/>
      <c r="AZ67" s="582"/>
      <c r="BA67" s="583"/>
      <c r="BB67" s="566"/>
      <c r="BC67" s="567"/>
      <c r="BD67" s="567"/>
      <c r="BE67" s="567"/>
      <c r="BF67" s="568"/>
    </row>
    <row r="68" spans="1:73" ht="18.75" customHeight="1">
      <c r="B68" s="470"/>
      <c r="C68" s="471"/>
      <c r="D68" s="471"/>
      <c r="E68" s="471"/>
      <c r="F68" s="471"/>
      <c r="G68" s="471"/>
      <c r="H68" s="471"/>
      <c r="I68" s="471"/>
      <c r="J68" s="471"/>
      <c r="K68" s="472"/>
      <c r="L68" s="542" t="s">
        <v>160</v>
      </c>
      <c r="M68" s="542"/>
      <c r="N68" s="542"/>
      <c r="O68" s="542"/>
      <c r="P68" s="542"/>
      <c r="Q68" s="542"/>
      <c r="R68" s="543"/>
      <c r="S68" s="275" t="str">
        <f t="shared" ref="S68:AH71" si="5">IF($L68="","",IF(COUNTIFS($F$22:$F$60,$L68,S$22:S$60,"&gt;0")=0,"",COUNTIFS($F$22:$F$60,$L68,S$22:S$60,"&gt;0")))</f>
        <v/>
      </c>
      <c r="T68" s="276" t="str">
        <f>IF($L68="","",IF(COUNTIFS($F$22:$F$60,$L68,T$22:T$60,"&gt;0")=0,"",COUNTIFS($F$22:$F$60,$L68,T$22:T$60,"&gt;0")))</f>
        <v/>
      </c>
      <c r="U68" s="276" t="str">
        <f t="shared" si="5"/>
        <v/>
      </c>
      <c r="V68" s="276" t="str">
        <f t="shared" si="5"/>
        <v/>
      </c>
      <c r="W68" s="276" t="str">
        <f t="shared" si="5"/>
        <v/>
      </c>
      <c r="X68" s="276" t="str">
        <f t="shared" si="5"/>
        <v/>
      </c>
      <c r="Y68" s="277" t="str">
        <f t="shared" si="5"/>
        <v/>
      </c>
      <c r="Z68" s="278" t="str">
        <f t="shared" si="5"/>
        <v/>
      </c>
      <c r="AA68" s="276" t="str">
        <f t="shared" si="5"/>
        <v/>
      </c>
      <c r="AB68" s="276" t="str">
        <f t="shared" si="5"/>
        <v/>
      </c>
      <c r="AC68" s="276" t="str">
        <f t="shared" si="5"/>
        <v/>
      </c>
      <c r="AD68" s="276" t="str">
        <f t="shared" si="5"/>
        <v/>
      </c>
      <c r="AE68" s="276" t="str">
        <f t="shared" si="5"/>
        <v/>
      </c>
      <c r="AF68" s="277" t="str">
        <f t="shared" si="5"/>
        <v/>
      </c>
      <c r="AG68" s="276" t="str">
        <f t="shared" si="5"/>
        <v/>
      </c>
      <c r="AH68" s="276" t="str">
        <f t="shared" si="5"/>
        <v/>
      </c>
      <c r="AI68" s="276" t="str">
        <f t="shared" si="4"/>
        <v/>
      </c>
      <c r="AJ68" s="276" t="str">
        <f t="shared" si="4"/>
        <v/>
      </c>
      <c r="AK68" s="276" t="str">
        <f t="shared" si="4"/>
        <v/>
      </c>
      <c r="AL68" s="276" t="str">
        <f t="shared" si="4"/>
        <v/>
      </c>
      <c r="AM68" s="277" t="str">
        <f t="shared" si="4"/>
        <v/>
      </c>
      <c r="AN68" s="276" t="str">
        <f t="shared" si="4"/>
        <v/>
      </c>
      <c r="AO68" s="276" t="str">
        <f t="shared" si="4"/>
        <v/>
      </c>
      <c r="AP68" s="276" t="str">
        <f t="shared" si="4"/>
        <v/>
      </c>
      <c r="AQ68" s="276" t="str">
        <f t="shared" si="4"/>
        <v/>
      </c>
      <c r="AR68" s="276" t="str">
        <f t="shared" si="4"/>
        <v/>
      </c>
      <c r="AS68" s="276" t="str">
        <f t="shared" si="4"/>
        <v/>
      </c>
      <c r="AT68" s="277" t="str">
        <f t="shared" si="4"/>
        <v/>
      </c>
      <c r="AU68" s="276" t="str">
        <f t="shared" si="4"/>
        <v/>
      </c>
      <c r="AV68" s="276" t="str">
        <f t="shared" si="4"/>
        <v/>
      </c>
      <c r="AW68" s="277" t="str">
        <f t="shared" si="4"/>
        <v/>
      </c>
      <c r="AX68" s="581"/>
      <c r="AY68" s="582"/>
      <c r="AZ68" s="582"/>
      <c r="BA68" s="583"/>
      <c r="BB68" s="566"/>
      <c r="BC68" s="567"/>
      <c r="BD68" s="567"/>
      <c r="BE68" s="567"/>
      <c r="BF68" s="568"/>
    </row>
    <row r="69" spans="1:73" ht="18.75" customHeight="1">
      <c r="B69" s="470"/>
      <c r="C69" s="471"/>
      <c r="D69" s="471"/>
      <c r="E69" s="471"/>
      <c r="F69" s="471"/>
      <c r="G69" s="471"/>
      <c r="H69" s="471"/>
      <c r="I69" s="471"/>
      <c r="J69" s="471"/>
      <c r="K69" s="472"/>
      <c r="L69" s="542" t="s">
        <v>161</v>
      </c>
      <c r="M69" s="542"/>
      <c r="N69" s="542"/>
      <c r="O69" s="542"/>
      <c r="P69" s="542"/>
      <c r="Q69" s="542"/>
      <c r="R69" s="543"/>
      <c r="S69" s="275" t="str">
        <f t="shared" si="5"/>
        <v/>
      </c>
      <c r="T69" s="276" t="str">
        <f t="shared" si="4"/>
        <v/>
      </c>
      <c r="U69" s="276" t="str">
        <f t="shared" si="4"/>
        <v/>
      </c>
      <c r="V69" s="276" t="str">
        <f t="shared" si="4"/>
        <v/>
      </c>
      <c r="W69" s="276" t="str">
        <f t="shared" si="4"/>
        <v/>
      </c>
      <c r="X69" s="276" t="str">
        <f>IF($L69="","",IF(COUNTIFS($F$22:$F$60,$L69,X$22:X$60,"&gt;0")=0,"",COUNTIFS($F$22:$F$60,$L69,X$22:X$60,"&gt;0")))</f>
        <v/>
      </c>
      <c r="Y69" s="277" t="str">
        <f t="shared" si="4"/>
        <v/>
      </c>
      <c r="Z69" s="278" t="str">
        <f t="shared" si="4"/>
        <v/>
      </c>
      <c r="AA69" s="276" t="str">
        <f t="shared" si="4"/>
        <v/>
      </c>
      <c r="AB69" s="276" t="str">
        <f t="shared" si="4"/>
        <v/>
      </c>
      <c r="AC69" s="276" t="str">
        <f t="shared" si="4"/>
        <v/>
      </c>
      <c r="AD69" s="276" t="str">
        <f t="shared" si="4"/>
        <v/>
      </c>
      <c r="AE69" s="276" t="str">
        <f t="shared" si="4"/>
        <v/>
      </c>
      <c r="AF69" s="277" t="str">
        <f t="shared" si="4"/>
        <v/>
      </c>
      <c r="AG69" s="276" t="str">
        <f t="shared" si="4"/>
        <v/>
      </c>
      <c r="AH69" s="276" t="str">
        <f t="shared" si="4"/>
        <v/>
      </c>
      <c r="AI69" s="276" t="str">
        <f t="shared" si="4"/>
        <v/>
      </c>
      <c r="AJ69" s="276" t="str">
        <f t="shared" si="4"/>
        <v/>
      </c>
      <c r="AK69" s="276" t="str">
        <f t="shared" si="4"/>
        <v/>
      </c>
      <c r="AL69" s="276" t="str">
        <f t="shared" si="4"/>
        <v/>
      </c>
      <c r="AM69" s="277" t="str">
        <f t="shared" si="4"/>
        <v/>
      </c>
      <c r="AN69" s="276" t="str">
        <f t="shared" si="4"/>
        <v/>
      </c>
      <c r="AO69" s="276" t="str">
        <f t="shared" si="4"/>
        <v/>
      </c>
      <c r="AP69" s="276" t="str">
        <f t="shared" si="4"/>
        <v/>
      </c>
      <c r="AQ69" s="276" t="str">
        <f t="shared" si="4"/>
        <v/>
      </c>
      <c r="AR69" s="276" t="str">
        <f t="shared" si="4"/>
        <v/>
      </c>
      <c r="AS69" s="276" t="str">
        <f t="shared" si="4"/>
        <v/>
      </c>
      <c r="AT69" s="277" t="str">
        <f t="shared" si="4"/>
        <v/>
      </c>
      <c r="AU69" s="276" t="str">
        <f t="shared" si="4"/>
        <v/>
      </c>
      <c r="AV69" s="276" t="str">
        <f t="shared" si="4"/>
        <v/>
      </c>
      <c r="AW69" s="277" t="str">
        <f t="shared" si="4"/>
        <v/>
      </c>
      <c r="AX69" s="581"/>
      <c r="AY69" s="582"/>
      <c r="AZ69" s="582"/>
      <c r="BA69" s="583"/>
      <c r="BB69" s="566"/>
      <c r="BC69" s="567"/>
      <c r="BD69" s="567"/>
      <c r="BE69" s="567"/>
      <c r="BF69" s="568"/>
    </row>
    <row r="70" spans="1:73" ht="18.75" customHeight="1">
      <c r="B70" s="470"/>
      <c r="C70" s="471"/>
      <c r="D70" s="471"/>
      <c r="E70" s="471"/>
      <c r="F70" s="471"/>
      <c r="G70" s="471"/>
      <c r="H70" s="471"/>
      <c r="I70" s="471"/>
      <c r="J70" s="471"/>
      <c r="K70" s="472"/>
      <c r="L70" s="542" t="s">
        <v>162</v>
      </c>
      <c r="M70" s="542"/>
      <c r="N70" s="542"/>
      <c r="O70" s="542"/>
      <c r="P70" s="542"/>
      <c r="Q70" s="542"/>
      <c r="R70" s="543"/>
      <c r="S70" s="275" t="str">
        <f t="shared" si="5"/>
        <v/>
      </c>
      <c r="T70" s="276" t="str">
        <f t="shared" si="4"/>
        <v/>
      </c>
      <c r="U70" s="276" t="str">
        <f t="shared" si="4"/>
        <v/>
      </c>
      <c r="V70" s="276" t="str">
        <f t="shared" si="4"/>
        <v/>
      </c>
      <c r="W70" s="276" t="str">
        <f t="shared" si="4"/>
        <v/>
      </c>
      <c r="X70" s="276" t="str">
        <f t="shared" si="4"/>
        <v/>
      </c>
      <c r="Y70" s="277" t="str">
        <f t="shared" si="4"/>
        <v/>
      </c>
      <c r="Z70" s="278" t="str">
        <f t="shared" si="4"/>
        <v/>
      </c>
      <c r="AA70" s="276" t="str">
        <f t="shared" si="4"/>
        <v/>
      </c>
      <c r="AB70" s="276" t="str">
        <f t="shared" si="4"/>
        <v/>
      </c>
      <c r="AC70" s="276" t="str">
        <f t="shared" si="4"/>
        <v/>
      </c>
      <c r="AD70" s="276" t="str">
        <f t="shared" si="4"/>
        <v/>
      </c>
      <c r="AE70" s="276" t="str">
        <f t="shared" si="4"/>
        <v/>
      </c>
      <c r="AF70" s="277" t="str">
        <f t="shared" si="4"/>
        <v/>
      </c>
      <c r="AG70" s="276" t="str">
        <f t="shared" si="4"/>
        <v/>
      </c>
      <c r="AH70" s="276" t="str">
        <f t="shared" si="4"/>
        <v/>
      </c>
      <c r="AI70" s="276" t="str">
        <f t="shared" si="4"/>
        <v/>
      </c>
      <c r="AJ70" s="276" t="str">
        <f t="shared" si="4"/>
        <v/>
      </c>
      <c r="AK70" s="276" t="str">
        <f t="shared" si="4"/>
        <v/>
      </c>
      <c r="AL70" s="276" t="str">
        <f t="shared" si="4"/>
        <v/>
      </c>
      <c r="AM70" s="277" t="str">
        <f t="shared" si="4"/>
        <v/>
      </c>
      <c r="AN70" s="276" t="str">
        <f t="shared" si="4"/>
        <v/>
      </c>
      <c r="AO70" s="276" t="str">
        <f t="shared" si="4"/>
        <v/>
      </c>
      <c r="AP70" s="276" t="str">
        <f t="shared" si="4"/>
        <v/>
      </c>
      <c r="AQ70" s="276" t="str">
        <f t="shared" si="4"/>
        <v/>
      </c>
      <c r="AR70" s="276" t="str">
        <f t="shared" si="4"/>
        <v/>
      </c>
      <c r="AS70" s="276" t="str">
        <f t="shared" si="4"/>
        <v/>
      </c>
      <c r="AT70" s="277" t="str">
        <f t="shared" si="4"/>
        <v/>
      </c>
      <c r="AU70" s="276" t="str">
        <f t="shared" si="4"/>
        <v/>
      </c>
      <c r="AV70" s="276" t="str">
        <f t="shared" si="4"/>
        <v/>
      </c>
      <c r="AW70" s="277" t="str">
        <f t="shared" si="4"/>
        <v/>
      </c>
      <c r="AX70" s="581"/>
      <c r="AY70" s="582"/>
      <c r="AZ70" s="582"/>
      <c r="BA70" s="583"/>
      <c r="BB70" s="566"/>
      <c r="BC70" s="567"/>
      <c r="BD70" s="567"/>
      <c r="BE70" s="567"/>
      <c r="BF70" s="568"/>
    </row>
    <row r="71" spans="1:73" ht="18.75" customHeight="1" thickBot="1">
      <c r="B71" s="473"/>
      <c r="C71" s="474"/>
      <c r="D71" s="474"/>
      <c r="E71" s="474"/>
      <c r="F71" s="474"/>
      <c r="G71" s="474"/>
      <c r="H71" s="474"/>
      <c r="I71" s="474"/>
      <c r="J71" s="474"/>
      <c r="K71" s="475"/>
      <c r="L71" s="544"/>
      <c r="M71" s="544"/>
      <c r="N71" s="544"/>
      <c r="O71" s="544"/>
      <c r="P71" s="544"/>
      <c r="Q71" s="544"/>
      <c r="R71" s="545"/>
      <c r="S71" s="279" t="str">
        <f t="shared" si="5"/>
        <v/>
      </c>
      <c r="T71" s="280" t="str">
        <f t="shared" si="4"/>
        <v/>
      </c>
      <c r="U71" s="280" t="str">
        <f t="shared" si="4"/>
        <v/>
      </c>
      <c r="V71" s="280" t="str">
        <f t="shared" si="4"/>
        <v/>
      </c>
      <c r="W71" s="280" t="str">
        <f t="shared" si="4"/>
        <v/>
      </c>
      <c r="X71" s="280" t="str">
        <f t="shared" si="4"/>
        <v/>
      </c>
      <c r="Y71" s="281" t="str">
        <f t="shared" si="4"/>
        <v/>
      </c>
      <c r="Z71" s="282" t="str">
        <f t="shared" si="4"/>
        <v/>
      </c>
      <c r="AA71" s="280" t="str">
        <f t="shared" si="4"/>
        <v/>
      </c>
      <c r="AB71" s="280" t="str">
        <f t="shared" si="4"/>
        <v/>
      </c>
      <c r="AC71" s="280" t="str">
        <f t="shared" si="4"/>
        <v/>
      </c>
      <c r="AD71" s="280" t="str">
        <f t="shared" si="4"/>
        <v/>
      </c>
      <c r="AE71" s="280" t="str">
        <f t="shared" si="4"/>
        <v/>
      </c>
      <c r="AF71" s="281" t="str">
        <f t="shared" si="4"/>
        <v/>
      </c>
      <c r="AG71" s="280" t="str">
        <f t="shared" si="4"/>
        <v/>
      </c>
      <c r="AH71" s="280" t="str">
        <f t="shared" si="4"/>
        <v/>
      </c>
      <c r="AI71" s="280" t="str">
        <f t="shared" si="4"/>
        <v/>
      </c>
      <c r="AJ71" s="280" t="str">
        <f t="shared" si="4"/>
        <v/>
      </c>
      <c r="AK71" s="280" t="str">
        <f t="shared" si="4"/>
        <v/>
      </c>
      <c r="AL71" s="280" t="str">
        <f t="shared" si="4"/>
        <v/>
      </c>
      <c r="AM71" s="281" t="str">
        <f t="shared" si="4"/>
        <v/>
      </c>
      <c r="AN71" s="280" t="str">
        <f t="shared" si="4"/>
        <v/>
      </c>
      <c r="AO71" s="280" t="str">
        <f t="shared" si="4"/>
        <v/>
      </c>
      <c r="AP71" s="280" t="str">
        <f t="shared" si="4"/>
        <v/>
      </c>
      <c r="AQ71" s="280" t="str">
        <f t="shared" si="4"/>
        <v/>
      </c>
      <c r="AR71" s="280" t="str">
        <f t="shared" si="4"/>
        <v/>
      </c>
      <c r="AS71" s="280" t="str">
        <f t="shared" si="4"/>
        <v/>
      </c>
      <c r="AT71" s="281" t="str">
        <f t="shared" si="4"/>
        <v/>
      </c>
      <c r="AU71" s="280" t="str">
        <f t="shared" si="4"/>
        <v/>
      </c>
      <c r="AV71" s="280" t="str">
        <f t="shared" si="4"/>
        <v/>
      </c>
      <c r="AW71" s="281" t="str">
        <f t="shared" si="4"/>
        <v/>
      </c>
      <c r="AX71" s="584"/>
      <c r="AY71" s="585"/>
      <c r="AZ71" s="585"/>
      <c r="BA71" s="586"/>
      <c r="BB71" s="569"/>
      <c r="BC71" s="570"/>
      <c r="BD71" s="570"/>
      <c r="BE71" s="570"/>
      <c r="BF71" s="571"/>
    </row>
    <row r="72" spans="1:73" ht="13.5" customHeight="1">
      <c r="C72" s="283"/>
      <c r="D72" s="283"/>
      <c r="E72" s="283"/>
      <c r="F72" s="283"/>
      <c r="G72" s="284"/>
      <c r="H72" s="285"/>
      <c r="AF72" s="286"/>
    </row>
    <row r="73" spans="1:73" ht="11.45" customHeight="1">
      <c r="A73" s="287"/>
      <c r="B73" s="287"/>
      <c r="C73" s="287"/>
      <c r="D73" s="287"/>
      <c r="E73" s="287"/>
      <c r="F73" s="287"/>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9"/>
      <c r="AS73" s="289"/>
      <c r="AT73" s="289"/>
      <c r="AU73" s="289"/>
      <c r="AV73" s="289"/>
      <c r="AW73" s="289"/>
      <c r="AX73" s="289"/>
      <c r="AY73" s="289"/>
      <c r="AZ73" s="289"/>
      <c r="BA73" s="289"/>
    </row>
    <row r="74" spans="1:73" ht="20.25" customHeight="1">
      <c r="A74" s="290"/>
      <c r="B74" s="290"/>
      <c r="C74" s="287"/>
      <c r="D74" s="287"/>
      <c r="E74" s="287"/>
      <c r="F74" s="287"/>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1"/>
      <c r="AS74" s="291"/>
      <c r="AT74" s="291"/>
      <c r="AU74" s="291"/>
      <c r="AV74" s="291"/>
      <c r="BN74" s="292"/>
      <c r="BO74" s="293"/>
      <c r="BP74" s="292"/>
      <c r="BQ74" s="292"/>
      <c r="BR74" s="292"/>
      <c r="BS74" s="294"/>
      <c r="BT74" s="295"/>
      <c r="BU74" s="295"/>
    </row>
    <row r="75" spans="1:73" ht="20.25" customHeight="1">
      <c r="A75" s="287"/>
      <c r="B75" s="287"/>
      <c r="C75" s="296"/>
      <c r="D75" s="296"/>
      <c r="E75" s="296"/>
      <c r="F75" s="296"/>
      <c r="G75" s="296"/>
      <c r="H75" s="297"/>
      <c r="I75" s="297"/>
      <c r="J75" s="287"/>
      <c r="K75" s="287"/>
      <c r="L75" s="287"/>
      <c r="M75" s="287"/>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row>
    <row r="76" spans="1:73" ht="20.25" customHeight="1">
      <c r="A76" s="287"/>
      <c r="B76" s="287"/>
      <c r="C76" s="296"/>
      <c r="D76" s="296"/>
      <c r="E76" s="296"/>
      <c r="F76" s="296"/>
      <c r="G76" s="296"/>
      <c r="H76" s="297"/>
      <c r="I76" s="29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row>
    <row r="77" spans="1:73" ht="20.25" customHeight="1">
      <c r="A77" s="287"/>
      <c r="B77" s="287"/>
      <c r="C77" s="297"/>
      <c r="D77" s="297"/>
      <c r="E77" s="297"/>
      <c r="F77" s="297"/>
      <c r="G77" s="29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row>
    <row r="78" spans="1:73" ht="20.25" customHeight="1">
      <c r="A78" s="287"/>
      <c r="B78" s="287"/>
      <c r="C78" s="297"/>
      <c r="D78" s="297"/>
      <c r="E78" s="297"/>
      <c r="F78" s="297"/>
      <c r="G78" s="297"/>
      <c r="H78" s="287"/>
      <c r="I78" s="287"/>
      <c r="J78" s="287"/>
      <c r="K78" s="287"/>
      <c r="L78" s="287"/>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row>
    <row r="79" spans="1:73" ht="20.25" customHeight="1">
      <c r="A79" s="287"/>
      <c r="B79" s="287"/>
      <c r="C79" s="297"/>
      <c r="D79" s="297"/>
      <c r="E79" s="297"/>
      <c r="F79" s="297"/>
      <c r="G79" s="29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row>
    <row r="80" spans="1:73" ht="20.25" customHeight="1">
      <c r="C80" s="286"/>
      <c r="D80" s="286"/>
      <c r="E80" s="286"/>
      <c r="F80" s="286"/>
      <c r="G80" s="286"/>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0"/>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AX23:BA24">
    <cfRule type="expression" dxfId="269" priority="270">
      <formula>INDIRECT(ADDRESS(ROW(),COLUMN()))=TRUNC(INDIRECT(ADDRESS(ROW(),COLUMN())))</formula>
    </cfRule>
  </conditionalFormatting>
  <conditionalFormatting sqref="BC14:BD14">
    <cfRule type="expression" dxfId="268" priority="269">
      <formula>INDIRECT(ADDRESS(ROW(),COLUMN()))=TRUNC(INDIRECT(ADDRESS(ROW(),COLUMN())))</formula>
    </cfRule>
  </conditionalFormatting>
  <conditionalFormatting sqref="Z24">
    <cfRule type="expression" dxfId="267" priority="268">
      <formula>INDIRECT(ADDRESS(ROW(),COLUMN()))=TRUNC(INDIRECT(ADDRESS(ROW(),COLUMN())))</formula>
    </cfRule>
  </conditionalFormatting>
  <conditionalFormatting sqref="Z23">
    <cfRule type="expression" dxfId="266" priority="267">
      <formula>INDIRECT(ADDRESS(ROW(),COLUMN()))=TRUNC(INDIRECT(ADDRESS(ROW(),COLUMN())))</formula>
    </cfRule>
  </conditionalFormatting>
  <conditionalFormatting sqref="AA24:AF24">
    <cfRule type="expression" dxfId="265" priority="266">
      <formula>INDIRECT(ADDRESS(ROW(),COLUMN()))=TRUNC(INDIRECT(ADDRESS(ROW(),COLUMN())))</formula>
    </cfRule>
  </conditionalFormatting>
  <conditionalFormatting sqref="AA23:AF23">
    <cfRule type="expression" dxfId="264" priority="265">
      <formula>INDIRECT(ADDRESS(ROW(),COLUMN()))=TRUNC(INDIRECT(ADDRESS(ROW(),COLUMN())))</formula>
    </cfRule>
  </conditionalFormatting>
  <conditionalFormatting sqref="AG24">
    <cfRule type="expression" dxfId="263" priority="264">
      <formula>INDIRECT(ADDRESS(ROW(),COLUMN()))=TRUNC(INDIRECT(ADDRESS(ROW(),COLUMN())))</formula>
    </cfRule>
  </conditionalFormatting>
  <conditionalFormatting sqref="AG23">
    <cfRule type="expression" dxfId="262" priority="263">
      <formula>INDIRECT(ADDRESS(ROW(),COLUMN()))=TRUNC(INDIRECT(ADDRESS(ROW(),COLUMN())))</formula>
    </cfRule>
  </conditionalFormatting>
  <conditionalFormatting sqref="AH24:AM24">
    <cfRule type="expression" dxfId="261" priority="262">
      <formula>INDIRECT(ADDRESS(ROW(),COLUMN()))=TRUNC(INDIRECT(ADDRESS(ROW(),COLUMN())))</formula>
    </cfRule>
  </conditionalFormatting>
  <conditionalFormatting sqref="AH23:AM23">
    <cfRule type="expression" dxfId="260" priority="261">
      <formula>INDIRECT(ADDRESS(ROW(),COLUMN()))=TRUNC(INDIRECT(ADDRESS(ROW(),COLUMN())))</formula>
    </cfRule>
  </conditionalFormatting>
  <conditionalFormatting sqref="AN24">
    <cfRule type="expression" dxfId="259" priority="260">
      <formula>INDIRECT(ADDRESS(ROW(),COLUMN()))=TRUNC(INDIRECT(ADDRESS(ROW(),COLUMN())))</formula>
    </cfRule>
  </conditionalFormatting>
  <conditionalFormatting sqref="AN23">
    <cfRule type="expression" dxfId="258" priority="259">
      <formula>INDIRECT(ADDRESS(ROW(),COLUMN()))=TRUNC(INDIRECT(ADDRESS(ROW(),COLUMN())))</formula>
    </cfRule>
  </conditionalFormatting>
  <conditionalFormatting sqref="AO24:AT24">
    <cfRule type="expression" dxfId="257" priority="258">
      <formula>INDIRECT(ADDRESS(ROW(),COLUMN()))=TRUNC(INDIRECT(ADDRESS(ROW(),COLUMN())))</formula>
    </cfRule>
  </conditionalFormatting>
  <conditionalFormatting sqref="AO23:AT23">
    <cfRule type="expression" dxfId="256" priority="257">
      <formula>INDIRECT(ADDRESS(ROW(),COLUMN()))=TRUNC(INDIRECT(ADDRESS(ROW(),COLUMN())))</formula>
    </cfRule>
  </conditionalFormatting>
  <conditionalFormatting sqref="AU24">
    <cfRule type="expression" dxfId="255" priority="256">
      <formula>INDIRECT(ADDRESS(ROW(),COLUMN()))=TRUNC(INDIRECT(ADDRESS(ROW(),COLUMN())))</formula>
    </cfRule>
  </conditionalFormatting>
  <conditionalFormatting sqref="AU23">
    <cfRule type="expression" dxfId="254" priority="255">
      <formula>INDIRECT(ADDRESS(ROW(),COLUMN()))=TRUNC(INDIRECT(ADDRESS(ROW(),COLUMN())))</formula>
    </cfRule>
  </conditionalFormatting>
  <conditionalFormatting sqref="AV24:AW24">
    <cfRule type="expression" dxfId="253" priority="254">
      <formula>INDIRECT(ADDRESS(ROW(),COLUMN()))=TRUNC(INDIRECT(ADDRESS(ROW(),COLUMN())))</formula>
    </cfRule>
  </conditionalFormatting>
  <conditionalFormatting sqref="AV23:AW23">
    <cfRule type="expression" dxfId="252" priority="25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K59"/>
  <sheetViews>
    <sheetView tabSelected="1" zoomScaleNormal="100" zoomScalePageLayoutView="60" workbookViewId="0">
      <selection activeCell="B3" sqref="B3"/>
    </sheetView>
  </sheetViews>
  <sheetFormatPr defaultColWidth="9.125" defaultRowHeight="13.5"/>
  <cols>
    <col min="1" max="1" width="1.125" style="103" customWidth="1"/>
    <col min="2" max="2" width="3.125" style="150" customWidth="1"/>
    <col min="3" max="30" width="3.125" style="103" customWidth="1"/>
    <col min="31" max="31" width="1.125" style="103" customWidth="1"/>
    <col min="32" max="1025" width="9.125" style="103"/>
    <col min="1026" max="16384" width="9.125" style="99"/>
  </cols>
  <sheetData>
    <row r="1" spans="1:1024" s="98" customFormat="1"/>
    <row r="2" spans="1:1024" s="98" customFormat="1">
      <c r="B2" s="615" t="s">
        <v>204</v>
      </c>
    </row>
    <row r="3" spans="1:1024" s="98" customFormat="1" ht="14.25">
      <c r="B3" s="99"/>
      <c r="U3" s="100" t="s">
        <v>19</v>
      </c>
      <c r="V3" s="593"/>
      <c r="W3" s="593"/>
      <c r="X3" s="101" t="s">
        <v>20</v>
      </c>
      <c r="Y3" s="593"/>
      <c r="Z3" s="593"/>
      <c r="AA3" s="101" t="s">
        <v>21</v>
      </c>
      <c r="AB3" s="593"/>
      <c r="AC3" s="593"/>
      <c r="AD3" s="101" t="s">
        <v>22</v>
      </c>
    </row>
    <row r="4" spans="1:1024" s="98" customFormat="1">
      <c r="B4" s="99"/>
      <c r="U4" s="99"/>
      <c r="V4" s="99"/>
      <c r="W4" s="99"/>
      <c r="X4" s="99"/>
      <c r="Y4" s="99"/>
      <c r="Z4" s="99"/>
      <c r="AA4" s="99"/>
      <c r="AB4" s="99"/>
      <c r="AC4" s="99"/>
      <c r="AD4" s="102"/>
    </row>
    <row r="5" spans="1:1024" s="98" customFormat="1" ht="27.75" customHeight="1">
      <c r="B5" s="594" t="s">
        <v>92</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row>
    <row r="6" spans="1:1024" s="98"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row>
    <row r="7" spans="1:1024" ht="23.25" customHeight="1">
      <c r="A7" s="98"/>
      <c r="B7" s="595" t="s">
        <v>23</v>
      </c>
      <c r="C7" s="595"/>
      <c r="D7" s="595"/>
      <c r="E7" s="595"/>
      <c r="F7" s="595"/>
      <c r="G7" s="596"/>
      <c r="H7" s="596"/>
      <c r="I7" s="596"/>
      <c r="J7" s="596"/>
      <c r="K7" s="596"/>
      <c r="L7" s="596"/>
      <c r="M7" s="596"/>
      <c r="N7" s="596"/>
      <c r="O7" s="596"/>
      <c r="P7" s="596"/>
      <c r="Q7" s="596"/>
      <c r="R7" s="596"/>
      <c r="S7" s="596"/>
      <c r="T7" s="596"/>
      <c r="U7" s="596"/>
      <c r="V7" s="596"/>
      <c r="W7" s="596"/>
      <c r="X7" s="596"/>
      <c r="Y7" s="596"/>
      <c r="Z7" s="596"/>
      <c r="AA7" s="596"/>
      <c r="AB7" s="596"/>
      <c r="AC7" s="596"/>
      <c r="AD7" s="596"/>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c r="IR7" s="99"/>
      <c r="IS7" s="99"/>
      <c r="IT7" s="99"/>
      <c r="IU7" s="99"/>
      <c r="IV7" s="99"/>
      <c r="IW7" s="99"/>
      <c r="IX7" s="99"/>
      <c r="IY7" s="99"/>
      <c r="IZ7" s="99"/>
      <c r="JA7" s="99"/>
      <c r="JB7" s="99"/>
      <c r="JC7" s="99"/>
      <c r="JD7" s="99"/>
      <c r="JE7" s="99"/>
      <c r="JF7" s="99"/>
      <c r="JG7" s="99"/>
      <c r="JH7" s="99"/>
      <c r="JI7" s="99"/>
      <c r="JJ7" s="99"/>
      <c r="JK7" s="99"/>
      <c r="JL7" s="99"/>
      <c r="JM7" s="99"/>
      <c r="JN7" s="99"/>
      <c r="JO7" s="99"/>
      <c r="JP7" s="99"/>
      <c r="JQ7" s="99"/>
      <c r="JR7" s="99"/>
      <c r="JS7" s="99"/>
      <c r="JT7" s="99"/>
      <c r="JU7" s="99"/>
      <c r="JV7" s="99"/>
      <c r="JW7" s="99"/>
      <c r="JX7" s="99"/>
      <c r="JY7" s="99"/>
      <c r="JZ7" s="99"/>
      <c r="KA7" s="99"/>
      <c r="KB7" s="99"/>
      <c r="KC7" s="99"/>
      <c r="KD7" s="99"/>
      <c r="KE7" s="99"/>
      <c r="KF7" s="99"/>
      <c r="KG7" s="99"/>
      <c r="KH7" s="99"/>
      <c r="KI7" s="99"/>
      <c r="KJ7" s="99"/>
      <c r="KK7" s="99"/>
      <c r="KL7" s="99"/>
      <c r="KM7" s="99"/>
      <c r="KN7" s="99"/>
      <c r="KO7" s="99"/>
      <c r="KP7" s="99"/>
      <c r="KQ7" s="99"/>
      <c r="KR7" s="99"/>
      <c r="KS7" s="99"/>
      <c r="KT7" s="99"/>
      <c r="KU7" s="99"/>
      <c r="KV7" s="99"/>
      <c r="KW7" s="99"/>
      <c r="KX7" s="99"/>
      <c r="KY7" s="99"/>
      <c r="KZ7" s="99"/>
      <c r="LA7" s="99"/>
      <c r="LB7" s="99"/>
      <c r="LC7" s="99"/>
      <c r="LD7" s="99"/>
      <c r="LE7" s="99"/>
      <c r="LF7" s="99"/>
      <c r="LG7" s="99"/>
      <c r="LH7" s="99"/>
      <c r="LI7" s="99"/>
      <c r="LJ7" s="99"/>
      <c r="LK7" s="99"/>
      <c r="LL7" s="99"/>
      <c r="LM7" s="99"/>
      <c r="LN7" s="99"/>
      <c r="LO7" s="99"/>
      <c r="LP7" s="99"/>
      <c r="LQ7" s="99"/>
      <c r="LR7" s="99"/>
      <c r="LS7" s="99"/>
      <c r="LT7" s="99"/>
      <c r="LU7" s="99"/>
      <c r="LV7" s="99"/>
      <c r="LW7" s="99"/>
      <c r="LX7" s="99"/>
      <c r="LY7" s="99"/>
      <c r="LZ7" s="99"/>
      <c r="MA7" s="99"/>
      <c r="MB7" s="99"/>
      <c r="MC7" s="99"/>
      <c r="MD7" s="99"/>
      <c r="ME7" s="99"/>
      <c r="MF7" s="99"/>
      <c r="MG7" s="99"/>
      <c r="MH7" s="99"/>
      <c r="MI7" s="99"/>
      <c r="MJ7" s="99"/>
      <c r="MK7" s="99"/>
      <c r="ML7" s="99"/>
      <c r="MM7" s="99"/>
      <c r="MN7" s="99"/>
      <c r="MO7" s="99"/>
      <c r="MP7" s="99"/>
      <c r="MQ7" s="99"/>
      <c r="MR7" s="99"/>
      <c r="MS7" s="99"/>
      <c r="MT7" s="99"/>
      <c r="MU7" s="99"/>
      <c r="MV7" s="99"/>
      <c r="MW7" s="99"/>
      <c r="MX7" s="99"/>
      <c r="MY7" s="99"/>
      <c r="MZ7" s="99"/>
      <c r="NA7" s="99"/>
      <c r="NB7" s="99"/>
      <c r="NC7" s="99"/>
      <c r="ND7" s="99"/>
      <c r="NE7" s="99"/>
      <c r="NF7" s="99"/>
      <c r="NG7" s="99"/>
      <c r="NH7" s="99"/>
      <c r="NI7" s="99"/>
      <c r="NJ7" s="99"/>
      <c r="NK7" s="99"/>
      <c r="NL7" s="99"/>
      <c r="NM7" s="99"/>
      <c r="NN7" s="99"/>
      <c r="NO7" s="99"/>
      <c r="NP7" s="99"/>
      <c r="NQ7" s="99"/>
      <c r="NR7" s="99"/>
      <c r="NS7" s="99"/>
      <c r="NT7" s="99"/>
      <c r="NU7" s="99"/>
      <c r="NV7" s="99"/>
      <c r="NW7" s="99"/>
      <c r="NX7" s="99"/>
      <c r="NY7" s="99"/>
      <c r="NZ7" s="99"/>
      <c r="OA7" s="99"/>
      <c r="OB7" s="99"/>
      <c r="OC7" s="99"/>
      <c r="OD7" s="99"/>
      <c r="OE7" s="99"/>
      <c r="OF7" s="99"/>
      <c r="OG7" s="99"/>
      <c r="OH7" s="99"/>
      <c r="OI7" s="99"/>
      <c r="OJ7" s="99"/>
      <c r="OK7" s="99"/>
      <c r="OL7" s="99"/>
      <c r="OM7" s="99"/>
      <c r="ON7" s="99"/>
      <c r="OO7" s="99"/>
      <c r="OP7" s="99"/>
      <c r="OQ7" s="99"/>
      <c r="OR7" s="99"/>
      <c r="OS7" s="99"/>
      <c r="OT7" s="99"/>
      <c r="OU7" s="99"/>
      <c r="OV7" s="99"/>
      <c r="OW7" s="99"/>
      <c r="OX7" s="99"/>
      <c r="OY7" s="99"/>
      <c r="OZ7" s="99"/>
      <c r="PA7" s="99"/>
      <c r="PB7" s="99"/>
      <c r="PC7" s="99"/>
      <c r="PD7" s="99"/>
      <c r="PE7" s="99"/>
      <c r="PF7" s="99"/>
      <c r="PG7" s="99"/>
      <c r="PH7" s="99"/>
      <c r="PI7" s="99"/>
      <c r="PJ7" s="99"/>
      <c r="PK7" s="99"/>
      <c r="PL7" s="99"/>
      <c r="PM7" s="99"/>
      <c r="PN7" s="99"/>
      <c r="PO7" s="99"/>
      <c r="PP7" s="99"/>
      <c r="PQ7" s="99"/>
      <c r="PR7" s="99"/>
      <c r="PS7" s="99"/>
      <c r="PT7" s="99"/>
      <c r="PU7" s="99"/>
      <c r="PV7" s="99"/>
      <c r="PW7" s="99"/>
      <c r="PX7" s="99"/>
      <c r="PY7" s="99"/>
      <c r="PZ7" s="99"/>
      <c r="QA7" s="99"/>
      <c r="QB7" s="99"/>
      <c r="QC7" s="99"/>
      <c r="QD7" s="99"/>
      <c r="QE7" s="99"/>
      <c r="QF7" s="99"/>
      <c r="QG7" s="99"/>
      <c r="QH7" s="99"/>
      <c r="QI7" s="99"/>
      <c r="QJ7" s="99"/>
      <c r="QK7" s="99"/>
      <c r="QL7" s="99"/>
      <c r="QM7" s="99"/>
      <c r="QN7" s="99"/>
      <c r="QO7" s="99"/>
      <c r="QP7" s="99"/>
      <c r="QQ7" s="99"/>
      <c r="QR7" s="99"/>
      <c r="QS7" s="99"/>
      <c r="QT7" s="99"/>
      <c r="QU7" s="99"/>
      <c r="QV7" s="99"/>
      <c r="QW7" s="99"/>
      <c r="QX7" s="99"/>
      <c r="QY7" s="99"/>
      <c r="QZ7" s="99"/>
      <c r="RA7" s="99"/>
      <c r="RB7" s="99"/>
      <c r="RC7" s="99"/>
      <c r="RD7" s="99"/>
      <c r="RE7" s="99"/>
      <c r="RF7" s="99"/>
      <c r="RG7" s="99"/>
      <c r="RH7" s="99"/>
      <c r="RI7" s="99"/>
      <c r="RJ7" s="99"/>
      <c r="RK7" s="99"/>
      <c r="RL7" s="99"/>
      <c r="RM7" s="99"/>
      <c r="RN7" s="99"/>
      <c r="RO7" s="99"/>
      <c r="RP7" s="99"/>
      <c r="RQ7" s="99"/>
      <c r="RR7" s="99"/>
      <c r="RS7" s="99"/>
      <c r="RT7" s="99"/>
      <c r="RU7" s="99"/>
      <c r="RV7" s="99"/>
      <c r="RW7" s="99"/>
      <c r="RX7" s="99"/>
      <c r="RY7" s="99"/>
      <c r="RZ7" s="99"/>
      <c r="SA7" s="99"/>
      <c r="SB7" s="99"/>
      <c r="SC7" s="99"/>
      <c r="SD7" s="99"/>
      <c r="SE7" s="99"/>
      <c r="SF7" s="99"/>
      <c r="SG7" s="99"/>
      <c r="SH7" s="99"/>
      <c r="SI7" s="99"/>
      <c r="SJ7" s="99"/>
      <c r="SK7" s="99"/>
      <c r="SL7" s="99"/>
      <c r="SM7" s="99"/>
      <c r="SN7" s="99"/>
      <c r="SO7" s="99"/>
      <c r="SP7" s="99"/>
      <c r="SQ7" s="99"/>
      <c r="SR7" s="99"/>
      <c r="SS7" s="99"/>
      <c r="ST7" s="99"/>
      <c r="SU7" s="99"/>
      <c r="SV7" s="99"/>
      <c r="SW7" s="99"/>
      <c r="SX7" s="99"/>
      <c r="SY7" s="99"/>
      <c r="SZ7" s="99"/>
      <c r="TA7" s="99"/>
      <c r="TB7" s="99"/>
      <c r="TC7" s="99"/>
      <c r="TD7" s="99"/>
      <c r="TE7" s="99"/>
      <c r="TF7" s="99"/>
      <c r="TG7" s="99"/>
      <c r="TH7" s="99"/>
      <c r="TI7" s="99"/>
      <c r="TJ7" s="99"/>
      <c r="TK7" s="99"/>
      <c r="TL7" s="99"/>
      <c r="TM7" s="99"/>
      <c r="TN7" s="99"/>
      <c r="TO7" s="99"/>
      <c r="TP7" s="99"/>
      <c r="TQ7" s="99"/>
      <c r="TR7" s="99"/>
      <c r="TS7" s="99"/>
      <c r="TT7" s="99"/>
      <c r="TU7" s="99"/>
      <c r="TV7" s="99"/>
      <c r="TW7" s="99"/>
      <c r="TX7" s="99"/>
      <c r="TY7" s="99"/>
      <c r="TZ7" s="99"/>
      <c r="UA7" s="99"/>
      <c r="UB7" s="99"/>
      <c r="UC7" s="99"/>
      <c r="UD7" s="99"/>
      <c r="UE7" s="99"/>
      <c r="UF7" s="99"/>
      <c r="UG7" s="99"/>
      <c r="UH7" s="99"/>
      <c r="UI7" s="99"/>
      <c r="UJ7" s="99"/>
      <c r="UK7" s="99"/>
      <c r="UL7" s="99"/>
      <c r="UM7" s="99"/>
      <c r="UN7" s="99"/>
      <c r="UO7" s="99"/>
      <c r="UP7" s="99"/>
      <c r="UQ7" s="99"/>
      <c r="UR7" s="99"/>
      <c r="US7" s="99"/>
      <c r="UT7" s="99"/>
      <c r="UU7" s="99"/>
      <c r="UV7" s="99"/>
      <c r="UW7" s="99"/>
      <c r="UX7" s="99"/>
      <c r="UY7" s="99"/>
      <c r="UZ7" s="99"/>
      <c r="VA7" s="99"/>
      <c r="VB7" s="99"/>
      <c r="VC7" s="99"/>
      <c r="VD7" s="99"/>
      <c r="VE7" s="99"/>
      <c r="VF7" s="99"/>
      <c r="VG7" s="99"/>
      <c r="VH7" s="99"/>
      <c r="VI7" s="99"/>
      <c r="VJ7" s="99"/>
      <c r="VK7" s="99"/>
      <c r="VL7" s="99"/>
      <c r="VM7" s="99"/>
      <c r="VN7" s="99"/>
      <c r="VO7" s="99"/>
      <c r="VP7" s="99"/>
      <c r="VQ7" s="99"/>
      <c r="VR7" s="99"/>
      <c r="VS7" s="99"/>
      <c r="VT7" s="99"/>
      <c r="VU7" s="99"/>
      <c r="VV7" s="99"/>
      <c r="VW7" s="99"/>
      <c r="VX7" s="99"/>
      <c r="VY7" s="99"/>
      <c r="VZ7" s="99"/>
      <c r="WA7" s="99"/>
      <c r="WB7" s="99"/>
      <c r="WC7" s="99"/>
      <c r="WD7" s="99"/>
      <c r="WE7" s="99"/>
      <c r="WF7" s="99"/>
      <c r="WG7" s="99"/>
      <c r="WH7" s="99"/>
      <c r="WI7" s="99"/>
      <c r="WJ7" s="99"/>
      <c r="WK7" s="99"/>
      <c r="WL7" s="99"/>
      <c r="WM7" s="99"/>
      <c r="WN7" s="99"/>
      <c r="WO7" s="99"/>
      <c r="WP7" s="99"/>
      <c r="WQ7" s="99"/>
      <c r="WR7" s="99"/>
      <c r="WS7" s="99"/>
      <c r="WT7" s="99"/>
      <c r="WU7" s="99"/>
      <c r="WV7" s="99"/>
      <c r="WW7" s="99"/>
      <c r="WX7" s="99"/>
      <c r="WY7" s="99"/>
      <c r="WZ7" s="99"/>
      <c r="XA7" s="99"/>
      <c r="XB7" s="99"/>
      <c r="XC7" s="99"/>
      <c r="XD7" s="99"/>
      <c r="XE7" s="99"/>
      <c r="XF7" s="99"/>
      <c r="XG7" s="99"/>
      <c r="XH7" s="99"/>
      <c r="XI7" s="99"/>
      <c r="XJ7" s="99"/>
      <c r="XK7" s="99"/>
      <c r="XL7" s="99"/>
      <c r="XM7" s="99"/>
      <c r="XN7" s="99"/>
      <c r="XO7" s="99"/>
      <c r="XP7" s="99"/>
      <c r="XQ7" s="99"/>
      <c r="XR7" s="99"/>
      <c r="XS7" s="99"/>
      <c r="XT7" s="99"/>
      <c r="XU7" s="99"/>
      <c r="XV7" s="99"/>
      <c r="XW7" s="99"/>
      <c r="XX7" s="99"/>
      <c r="XY7" s="99"/>
      <c r="XZ7" s="99"/>
      <c r="YA7" s="99"/>
      <c r="YB7" s="99"/>
      <c r="YC7" s="99"/>
      <c r="YD7" s="99"/>
      <c r="YE7" s="99"/>
      <c r="YF7" s="99"/>
      <c r="YG7" s="99"/>
      <c r="YH7" s="99"/>
      <c r="YI7" s="99"/>
      <c r="YJ7" s="99"/>
      <c r="YK7" s="99"/>
      <c r="YL7" s="99"/>
      <c r="YM7" s="99"/>
      <c r="YN7" s="99"/>
      <c r="YO7" s="99"/>
      <c r="YP7" s="99"/>
      <c r="YQ7" s="99"/>
      <c r="YR7" s="99"/>
      <c r="YS7" s="99"/>
      <c r="YT7" s="99"/>
      <c r="YU7" s="99"/>
      <c r="YV7" s="99"/>
      <c r="YW7" s="99"/>
      <c r="YX7" s="99"/>
      <c r="YY7" s="99"/>
      <c r="YZ7" s="99"/>
      <c r="ZA7" s="99"/>
      <c r="ZB7" s="99"/>
      <c r="ZC7" s="99"/>
      <c r="ZD7" s="99"/>
      <c r="ZE7" s="99"/>
      <c r="ZF7" s="99"/>
      <c r="ZG7" s="99"/>
      <c r="ZH7" s="99"/>
      <c r="ZI7" s="99"/>
      <c r="ZJ7" s="99"/>
      <c r="ZK7" s="99"/>
      <c r="ZL7" s="99"/>
      <c r="ZM7" s="99"/>
      <c r="ZN7" s="99"/>
      <c r="ZO7" s="99"/>
      <c r="ZP7" s="99"/>
      <c r="ZQ7" s="99"/>
      <c r="ZR7" s="99"/>
      <c r="ZS7" s="99"/>
      <c r="ZT7" s="99"/>
      <c r="ZU7" s="99"/>
      <c r="ZV7" s="99"/>
      <c r="ZW7" s="99"/>
      <c r="ZX7" s="99"/>
      <c r="ZY7" s="99"/>
      <c r="ZZ7" s="99"/>
      <c r="AAA7" s="99"/>
      <c r="AAB7" s="99"/>
      <c r="AAC7" s="99"/>
      <c r="AAD7" s="99"/>
      <c r="AAE7" s="99"/>
      <c r="AAF7" s="99"/>
      <c r="AAG7" s="99"/>
      <c r="AAH7" s="99"/>
      <c r="AAI7" s="99"/>
      <c r="AAJ7" s="99"/>
      <c r="AAK7" s="99"/>
      <c r="AAL7" s="99"/>
      <c r="AAM7" s="99"/>
      <c r="AAN7" s="99"/>
      <c r="AAO7" s="99"/>
      <c r="AAP7" s="99"/>
      <c r="AAQ7" s="99"/>
      <c r="AAR7" s="99"/>
      <c r="AAS7" s="99"/>
      <c r="AAT7" s="99"/>
      <c r="AAU7" s="99"/>
      <c r="AAV7" s="99"/>
      <c r="AAW7" s="99"/>
      <c r="AAX7" s="99"/>
      <c r="AAY7" s="99"/>
      <c r="AAZ7" s="99"/>
      <c r="ABA7" s="99"/>
      <c r="ABB7" s="99"/>
      <c r="ABC7" s="99"/>
      <c r="ABD7" s="99"/>
      <c r="ABE7" s="99"/>
      <c r="ABF7" s="99"/>
      <c r="ABG7" s="99"/>
      <c r="ABH7" s="99"/>
      <c r="ABI7" s="99"/>
      <c r="ABJ7" s="99"/>
      <c r="ABK7" s="99"/>
      <c r="ABL7" s="99"/>
      <c r="ABM7" s="99"/>
      <c r="ABN7" s="99"/>
      <c r="ABO7" s="99"/>
      <c r="ABP7" s="99"/>
      <c r="ABQ7" s="99"/>
      <c r="ABR7" s="99"/>
      <c r="ABS7" s="99"/>
      <c r="ABT7" s="99"/>
      <c r="ABU7" s="99"/>
      <c r="ABV7" s="99"/>
      <c r="ABW7" s="99"/>
      <c r="ABX7" s="99"/>
      <c r="ABY7" s="99"/>
      <c r="ABZ7" s="99"/>
      <c r="ACA7" s="99"/>
      <c r="ACB7" s="99"/>
      <c r="ACC7" s="99"/>
      <c r="ACD7" s="99"/>
      <c r="ACE7" s="99"/>
      <c r="ACF7" s="99"/>
      <c r="ACG7" s="99"/>
      <c r="ACH7" s="99"/>
      <c r="ACI7" s="99"/>
      <c r="ACJ7" s="99"/>
      <c r="ACK7" s="99"/>
      <c r="ACL7" s="99"/>
      <c r="ACM7" s="99"/>
      <c r="ACN7" s="99"/>
      <c r="ACO7" s="99"/>
      <c r="ACP7" s="99"/>
      <c r="ACQ7" s="99"/>
      <c r="ACR7" s="99"/>
      <c r="ACS7" s="99"/>
      <c r="ACT7" s="99"/>
      <c r="ACU7" s="99"/>
      <c r="ACV7" s="99"/>
      <c r="ACW7" s="99"/>
      <c r="ACX7" s="99"/>
      <c r="ACY7" s="99"/>
      <c r="ACZ7" s="99"/>
      <c r="ADA7" s="99"/>
      <c r="ADB7" s="99"/>
      <c r="ADC7" s="99"/>
      <c r="ADD7" s="99"/>
      <c r="ADE7" s="99"/>
      <c r="ADF7" s="99"/>
      <c r="ADG7" s="99"/>
      <c r="ADH7" s="99"/>
      <c r="ADI7" s="99"/>
      <c r="ADJ7" s="99"/>
      <c r="ADK7" s="99"/>
      <c r="ADL7" s="99"/>
      <c r="ADM7" s="99"/>
      <c r="ADN7" s="99"/>
      <c r="ADO7" s="99"/>
      <c r="ADP7" s="99"/>
      <c r="ADQ7" s="99"/>
      <c r="ADR7" s="99"/>
      <c r="ADS7" s="99"/>
      <c r="ADT7" s="99"/>
      <c r="ADU7" s="99"/>
      <c r="ADV7" s="99"/>
      <c r="ADW7" s="99"/>
      <c r="ADX7" s="99"/>
      <c r="ADY7" s="99"/>
      <c r="ADZ7" s="99"/>
      <c r="AEA7" s="99"/>
      <c r="AEB7" s="99"/>
      <c r="AEC7" s="99"/>
      <c r="AED7" s="99"/>
      <c r="AEE7" s="99"/>
      <c r="AEF7" s="99"/>
      <c r="AEG7" s="99"/>
      <c r="AEH7" s="99"/>
      <c r="AEI7" s="99"/>
      <c r="AEJ7" s="99"/>
      <c r="AEK7" s="99"/>
      <c r="AEL7" s="99"/>
      <c r="AEM7" s="99"/>
      <c r="AEN7" s="99"/>
      <c r="AEO7" s="99"/>
      <c r="AEP7" s="99"/>
      <c r="AEQ7" s="99"/>
      <c r="AER7" s="99"/>
      <c r="AES7" s="99"/>
      <c r="AET7" s="99"/>
      <c r="AEU7" s="99"/>
      <c r="AEV7" s="99"/>
      <c r="AEW7" s="99"/>
      <c r="AEX7" s="99"/>
      <c r="AEY7" s="99"/>
      <c r="AEZ7" s="99"/>
      <c r="AFA7" s="99"/>
      <c r="AFB7" s="99"/>
      <c r="AFC7" s="99"/>
      <c r="AFD7" s="99"/>
      <c r="AFE7" s="99"/>
      <c r="AFF7" s="99"/>
      <c r="AFG7" s="99"/>
      <c r="AFH7" s="99"/>
      <c r="AFI7" s="99"/>
      <c r="AFJ7" s="99"/>
      <c r="AFK7" s="99"/>
      <c r="AFL7" s="99"/>
      <c r="AFM7" s="99"/>
      <c r="AFN7" s="99"/>
      <c r="AFO7" s="99"/>
      <c r="AFP7" s="99"/>
      <c r="AFQ7" s="99"/>
      <c r="AFR7" s="99"/>
      <c r="AFS7" s="99"/>
      <c r="AFT7" s="99"/>
      <c r="AFU7" s="99"/>
      <c r="AFV7" s="99"/>
      <c r="AFW7" s="99"/>
      <c r="AFX7" s="99"/>
      <c r="AFY7" s="99"/>
      <c r="AFZ7" s="99"/>
      <c r="AGA7" s="99"/>
      <c r="AGB7" s="99"/>
      <c r="AGC7" s="99"/>
      <c r="AGD7" s="99"/>
      <c r="AGE7" s="99"/>
      <c r="AGF7" s="99"/>
      <c r="AGG7" s="99"/>
      <c r="AGH7" s="99"/>
      <c r="AGI7" s="99"/>
      <c r="AGJ7" s="99"/>
      <c r="AGK7" s="99"/>
      <c r="AGL7" s="99"/>
      <c r="AGM7" s="99"/>
      <c r="AGN7" s="99"/>
      <c r="AGO7" s="99"/>
      <c r="AGP7" s="99"/>
      <c r="AGQ7" s="99"/>
      <c r="AGR7" s="99"/>
      <c r="AGS7" s="99"/>
      <c r="AGT7" s="99"/>
      <c r="AGU7" s="99"/>
      <c r="AGV7" s="99"/>
      <c r="AGW7" s="99"/>
      <c r="AGX7" s="99"/>
      <c r="AGY7" s="99"/>
      <c r="AGZ7" s="99"/>
      <c r="AHA7" s="99"/>
      <c r="AHB7" s="99"/>
      <c r="AHC7" s="99"/>
      <c r="AHD7" s="99"/>
      <c r="AHE7" s="99"/>
      <c r="AHF7" s="99"/>
      <c r="AHG7" s="99"/>
      <c r="AHH7" s="99"/>
      <c r="AHI7" s="99"/>
      <c r="AHJ7" s="99"/>
      <c r="AHK7" s="99"/>
      <c r="AHL7" s="99"/>
      <c r="AHM7" s="99"/>
      <c r="AHN7" s="99"/>
      <c r="AHO7" s="99"/>
      <c r="AHP7" s="99"/>
      <c r="AHQ7" s="99"/>
      <c r="AHR7" s="99"/>
      <c r="AHS7" s="99"/>
      <c r="AHT7" s="99"/>
      <c r="AHU7" s="99"/>
      <c r="AHV7" s="99"/>
      <c r="AHW7" s="99"/>
      <c r="AHX7" s="99"/>
      <c r="AHY7" s="99"/>
      <c r="AHZ7" s="99"/>
      <c r="AIA7" s="99"/>
      <c r="AIB7" s="99"/>
      <c r="AIC7" s="99"/>
      <c r="AID7" s="99"/>
      <c r="AIE7" s="99"/>
      <c r="AIF7" s="99"/>
      <c r="AIG7" s="99"/>
      <c r="AIH7" s="99"/>
      <c r="AII7" s="99"/>
      <c r="AIJ7" s="99"/>
      <c r="AIK7" s="99"/>
      <c r="AIL7" s="99"/>
      <c r="AIM7" s="99"/>
      <c r="AIN7" s="99"/>
      <c r="AIO7" s="99"/>
      <c r="AIP7" s="99"/>
      <c r="AIQ7" s="99"/>
      <c r="AIR7" s="99"/>
      <c r="AIS7" s="99"/>
      <c r="AIT7" s="99"/>
      <c r="AIU7" s="99"/>
      <c r="AIV7" s="99"/>
      <c r="AIW7" s="99"/>
      <c r="AIX7" s="99"/>
      <c r="AIY7" s="99"/>
      <c r="AIZ7" s="99"/>
      <c r="AJA7" s="99"/>
      <c r="AJB7" s="99"/>
      <c r="AJC7" s="99"/>
      <c r="AJD7" s="99"/>
      <c r="AJE7" s="99"/>
      <c r="AJF7" s="99"/>
      <c r="AJG7" s="99"/>
      <c r="AJH7" s="99"/>
      <c r="AJI7" s="99"/>
      <c r="AJJ7" s="99"/>
      <c r="AJK7" s="99"/>
      <c r="AJL7" s="99"/>
      <c r="AJM7" s="99"/>
      <c r="AJN7" s="99"/>
      <c r="AJO7" s="99"/>
      <c r="AJP7" s="99"/>
      <c r="AJQ7" s="99"/>
      <c r="AJR7" s="99"/>
      <c r="AJS7" s="99"/>
      <c r="AJT7" s="99"/>
      <c r="AJU7" s="99"/>
      <c r="AJV7" s="99"/>
      <c r="AJW7" s="99"/>
      <c r="AJX7" s="99"/>
      <c r="AJY7" s="99"/>
      <c r="AJZ7" s="99"/>
      <c r="AKA7" s="99"/>
      <c r="AKB7" s="99"/>
      <c r="AKC7" s="99"/>
      <c r="AKD7" s="99"/>
      <c r="AKE7" s="99"/>
      <c r="AKF7" s="99"/>
      <c r="AKG7" s="99"/>
      <c r="AKH7" s="99"/>
      <c r="AKI7" s="99"/>
      <c r="AKJ7" s="99"/>
      <c r="AKK7" s="99"/>
      <c r="AKL7" s="99"/>
      <c r="AKM7" s="99"/>
      <c r="AKN7" s="99"/>
      <c r="AKO7" s="99"/>
      <c r="AKP7" s="99"/>
      <c r="AKQ7" s="99"/>
      <c r="AKR7" s="99"/>
      <c r="AKS7" s="99"/>
      <c r="AKT7" s="99"/>
      <c r="AKU7" s="99"/>
      <c r="AKV7" s="99"/>
      <c r="AKW7" s="99"/>
      <c r="AKX7" s="99"/>
      <c r="AKY7" s="99"/>
      <c r="AKZ7" s="99"/>
      <c r="ALA7" s="99"/>
      <c r="ALB7" s="99"/>
      <c r="ALC7" s="99"/>
      <c r="ALD7" s="99"/>
      <c r="ALE7" s="99"/>
      <c r="ALF7" s="99"/>
      <c r="ALG7" s="99"/>
      <c r="ALH7" s="99"/>
      <c r="ALI7" s="99"/>
      <c r="ALJ7" s="99"/>
      <c r="ALK7" s="99"/>
      <c r="ALL7" s="99"/>
      <c r="ALM7" s="99"/>
      <c r="ALN7" s="99"/>
      <c r="ALO7" s="99"/>
      <c r="ALP7" s="99"/>
      <c r="ALQ7" s="99"/>
      <c r="ALR7" s="99"/>
      <c r="ALS7" s="99"/>
      <c r="ALT7" s="99"/>
      <c r="ALU7" s="99"/>
      <c r="ALV7" s="99"/>
      <c r="ALW7" s="99"/>
      <c r="ALX7" s="99"/>
      <c r="ALY7" s="99"/>
      <c r="ALZ7" s="99"/>
      <c r="AMA7" s="99"/>
      <c r="AMB7" s="99"/>
      <c r="AMC7" s="99"/>
      <c r="AMD7" s="99"/>
      <c r="AME7" s="99"/>
      <c r="AMF7" s="99"/>
      <c r="AMG7" s="99"/>
      <c r="AMH7" s="99"/>
      <c r="AMI7" s="99"/>
      <c r="AMJ7" s="99"/>
    </row>
    <row r="8" spans="1:1024" ht="23.25" customHeight="1">
      <c r="A8" s="99"/>
      <c r="B8" s="596" t="s">
        <v>24</v>
      </c>
      <c r="C8" s="596"/>
      <c r="D8" s="596"/>
      <c r="E8" s="596"/>
      <c r="F8" s="596"/>
      <c r="G8" s="104" t="s">
        <v>93</v>
      </c>
      <c r="H8" s="105" t="s">
        <v>94</v>
      </c>
      <c r="I8" s="105"/>
      <c r="J8" s="105"/>
      <c r="K8" s="105"/>
      <c r="L8" s="106" t="s">
        <v>93</v>
      </c>
      <c r="M8" s="105" t="s">
        <v>95</v>
      </c>
      <c r="N8" s="105"/>
      <c r="O8" s="105"/>
      <c r="P8" s="105"/>
      <c r="Q8" s="106" t="s">
        <v>93</v>
      </c>
      <c r="R8" s="105" t="s">
        <v>96</v>
      </c>
      <c r="S8" s="107"/>
      <c r="T8" s="107"/>
      <c r="U8" s="107"/>
      <c r="V8" s="107"/>
      <c r="W8" s="107"/>
      <c r="X8" s="107"/>
      <c r="Y8" s="107"/>
      <c r="Z8" s="107"/>
      <c r="AA8" s="107"/>
      <c r="AB8" s="107"/>
      <c r="AC8" s="107"/>
      <c r="AD8" s="108"/>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c r="IR8" s="99"/>
      <c r="IS8" s="99"/>
      <c r="IT8" s="99"/>
      <c r="IU8" s="99"/>
      <c r="IV8" s="99"/>
      <c r="IW8" s="99"/>
      <c r="IX8" s="99"/>
      <c r="IY8" s="99"/>
      <c r="IZ8" s="99"/>
      <c r="JA8" s="99"/>
      <c r="JB8" s="99"/>
      <c r="JC8" s="99"/>
      <c r="JD8" s="99"/>
      <c r="JE8" s="99"/>
      <c r="JF8" s="99"/>
      <c r="JG8" s="99"/>
      <c r="JH8" s="99"/>
      <c r="JI8" s="99"/>
      <c r="JJ8" s="99"/>
      <c r="JK8" s="99"/>
      <c r="JL8" s="99"/>
      <c r="JM8" s="99"/>
      <c r="JN8" s="99"/>
      <c r="JO8" s="99"/>
      <c r="JP8" s="99"/>
      <c r="JQ8" s="99"/>
      <c r="JR8" s="99"/>
      <c r="JS8" s="99"/>
      <c r="JT8" s="99"/>
      <c r="JU8" s="99"/>
      <c r="JV8" s="99"/>
      <c r="JW8" s="99"/>
      <c r="JX8" s="99"/>
      <c r="JY8" s="99"/>
      <c r="JZ8" s="99"/>
      <c r="KA8" s="99"/>
      <c r="KB8" s="99"/>
      <c r="KC8" s="99"/>
      <c r="KD8" s="99"/>
      <c r="KE8" s="99"/>
      <c r="KF8" s="99"/>
      <c r="KG8" s="99"/>
      <c r="KH8" s="99"/>
      <c r="KI8" s="99"/>
      <c r="KJ8" s="99"/>
      <c r="KK8" s="99"/>
      <c r="KL8" s="99"/>
      <c r="KM8" s="99"/>
      <c r="KN8" s="99"/>
      <c r="KO8" s="99"/>
      <c r="KP8" s="99"/>
      <c r="KQ8" s="99"/>
      <c r="KR8" s="99"/>
      <c r="KS8" s="99"/>
      <c r="KT8" s="99"/>
      <c r="KU8" s="99"/>
      <c r="KV8" s="99"/>
      <c r="KW8" s="99"/>
      <c r="KX8" s="99"/>
      <c r="KY8" s="99"/>
      <c r="KZ8" s="99"/>
      <c r="LA8" s="99"/>
      <c r="LB8" s="99"/>
      <c r="LC8" s="99"/>
      <c r="LD8" s="99"/>
      <c r="LE8" s="99"/>
      <c r="LF8" s="99"/>
      <c r="LG8" s="99"/>
      <c r="LH8" s="99"/>
      <c r="LI8" s="99"/>
      <c r="LJ8" s="99"/>
      <c r="LK8" s="99"/>
      <c r="LL8" s="99"/>
      <c r="LM8" s="99"/>
      <c r="LN8" s="99"/>
      <c r="LO8" s="99"/>
      <c r="LP8" s="99"/>
      <c r="LQ8" s="99"/>
      <c r="LR8" s="99"/>
      <c r="LS8" s="99"/>
      <c r="LT8" s="99"/>
      <c r="LU8" s="99"/>
      <c r="LV8" s="99"/>
      <c r="LW8" s="99"/>
      <c r="LX8" s="99"/>
      <c r="LY8" s="99"/>
      <c r="LZ8" s="99"/>
      <c r="MA8" s="99"/>
      <c r="MB8" s="99"/>
      <c r="MC8" s="99"/>
      <c r="MD8" s="99"/>
      <c r="ME8" s="99"/>
      <c r="MF8" s="99"/>
      <c r="MG8" s="99"/>
      <c r="MH8" s="99"/>
      <c r="MI8" s="99"/>
      <c r="MJ8" s="99"/>
      <c r="MK8" s="99"/>
      <c r="ML8" s="99"/>
      <c r="MM8" s="99"/>
      <c r="MN8" s="99"/>
      <c r="MO8" s="99"/>
      <c r="MP8" s="99"/>
      <c r="MQ8" s="99"/>
      <c r="MR8" s="99"/>
      <c r="MS8" s="99"/>
      <c r="MT8" s="99"/>
      <c r="MU8" s="99"/>
      <c r="MV8" s="99"/>
      <c r="MW8" s="99"/>
      <c r="MX8" s="99"/>
      <c r="MY8" s="99"/>
      <c r="MZ8" s="99"/>
      <c r="NA8" s="99"/>
      <c r="NB8" s="99"/>
      <c r="NC8" s="99"/>
      <c r="ND8" s="99"/>
      <c r="NE8" s="99"/>
      <c r="NF8" s="99"/>
      <c r="NG8" s="99"/>
      <c r="NH8" s="99"/>
      <c r="NI8" s="99"/>
      <c r="NJ8" s="99"/>
      <c r="NK8" s="99"/>
      <c r="NL8" s="99"/>
      <c r="NM8" s="99"/>
      <c r="NN8" s="99"/>
      <c r="NO8" s="99"/>
      <c r="NP8" s="99"/>
      <c r="NQ8" s="99"/>
      <c r="NR8" s="99"/>
      <c r="NS8" s="99"/>
      <c r="NT8" s="99"/>
      <c r="NU8" s="99"/>
      <c r="NV8" s="99"/>
      <c r="NW8" s="99"/>
      <c r="NX8" s="99"/>
      <c r="NY8" s="99"/>
      <c r="NZ8" s="99"/>
      <c r="OA8" s="99"/>
      <c r="OB8" s="99"/>
      <c r="OC8" s="99"/>
      <c r="OD8" s="99"/>
      <c r="OE8" s="99"/>
      <c r="OF8" s="99"/>
      <c r="OG8" s="99"/>
      <c r="OH8" s="99"/>
      <c r="OI8" s="99"/>
      <c r="OJ8" s="99"/>
      <c r="OK8" s="99"/>
      <c r="OL8" s="99"/>
      <c r="OM8" s="99"/>
      <c r="ON8" s="99"/>
      <c r="OO8" s="99"/>
      <c r="OP8" s="99"/>
      <c r="OQ8" s="99"/>
      <c r="OR8" s="99"/>
      <c r="OS8" s="99"/>
      <c r="OT8" s="99"/>
      <c r="OU8" s="99"/>
      <c r="OV8" s="99"/>
      <c r="OW8" s="99"/>
      <c r="OX8" s="99"/>
      <c r="OY8" s="99"/>
      <c r="OZ8" s="99"/>
      <c r="PA8" s="99"/>
      <c r="PB8" s="99"/>
      <c r="PC8" s="99"/>
      <c r="PD8" s="99"/>
      <c r="PE8" s="99"/>
      <c r="PF8" s="99"/>
      <c r="PG8" s="99"/>
      <c r="PH8" s="99"/>
      <c r="PI8" s="99"/>
      <c r="PJ8" s="99"/>
      <c r="PK8" s="99"/>
      <c r="PL8" s="99"/>
      <c r="PM8" s="99"/>
      <c r="PN8" s="99"/>
      <c r="PO8" s="99"/>
      <c r="PP8" s="99"/>
      <c r="PQ8" s="99"/>
      <c r="PR8" s="99"/>
      <c r="PS8" s="99"/>
      <c r="PT8" s="99"/>
      <c r="PU8" s="99"/>
      <c r="PV8" s="99"/>
      <c r="PW8" s="99"/>
      <c r="PX8" s="99"/>
      <c r="PY8" s="99"/>
      <c r="PZ8" s="99"/>
      <c r="QA8" s="99"/>
      <c r="QB8" s="99"/>
      <c r="QC8" s="99"/>
      <c r="QD8" s="99"/>
      <c r="QE8" s="99"/>
      <c r="QF8" s="99"/>
      <c r="QG8" s="99"/>
      <c r="QH8" s="99"/>
      <c r="QI8" s="99"/>
      <c r="QJ8" s="99"/>
      <c r="QK8" s="99"/>
      <c r="QL8" s="99"/>
      <c r="QM8" s="99"/>
      <c r="QN8" s="99"/>
      <c r="QO8" s="99"/>
      <c r="QP8" s="99"/>
      <c r="QQ8" s="99"/>
      <c r="QR8" s="99"/>
      <c r="QS8" s="99"/>
      <c r="QT8" s="99"/>
      <c r="QU8" s="99"/>
      <c r="QV8" s="99"/>
      <c r="QW8" s="99"/>
      <c r="QX8" s="99"/>
      <c r="QY8" s="99"/>
      <c r="QZ8" s="99"/>
      <c r="RA8" s="99"/>
      <c r="RB8" s="99"/>
      <c r="RC8" s="99"/>
      <c r="RD8" s="99"/>
      <c r="RE8" s="99"/>
      <c r="RF8" s="99"/>
      <c r="RG8" s="99"/>
      <c r="RH8" s="99"/>
      <c r="RI8" s="99"/>
      <c r="RJ8" s="99"/>
      <c r="RK8" s="99"/>
      <c r="RL8" s="99"/>
      <c r="RM8" s="99"/>
      <c r="RN8" s="99"/>
      <c r="RO8" s="99"/>
      <c r="RP8" s="99"/>
      <c r="RQ8" s="99"/>
      <c r="RR8" s="99"/>
      <c r="RS8" s="99"/>
      <c r="RT8" s="99"/>
      <c r="RU8" s="99"/>
      <c r="RV8" s="99"/>
      <c r="RW8" s="99"/>
      <c r="RX8" s="99"/>
      <c r="RY8" s="99"/>
      <c r="RZ8" s="99"/>
      <c r="SA8" s="99"/>
      <c r="SB8" s="99"/>
      <c r="SC8" s="99"/>
      <c r="SD8" s="99"/>
      <c r="SE8" s="99"/>
      <c r="SF8" s="99"/>
      <c r="SG8" s="99"/>
      <c r="SH8" s="99"/>
      <c r="SI8" s="99"/>
      <c r="SJ8" s="99"/>
      <c r="SK8" s="99"/>
      <c r="SL8" s="99"/>
      <c r="SM8" s="99"/>
      <c r="SN8" s="99"/>
      <c r="SO8" s="99"/>
      <c r="SP8" s="99"/>
      <c r="SQ8" s="99"/>
      <c r="SR8" s="99"/>
      <c r="SS8" s="99"/>
      <c r="ST8" s="99"/>
      <c r="SU8" s="99"/>
      <c r="SV8" s="99"/>
      <c r="SW8" s="99"/>
      <c r="SX8" s="99"/>
      <c r="SY8" s="99"/>
      <c r="SZ8" s="99"/>
      <c r="TA8" s="99"/>
      <c r="TB8" s="99"/>
      <c r="TC8" s="99"/>
      <c r="TD8" s="99"/>
      <c r="TE8" s="99"/>
      <c r="TF8" s="99"/>
      <c r="TG8" s="99"/>
      <c r="TH8" s="99"/>
      <c r="TI8" s="99"/>
      <c r="TJ8" s="99"/>
      <c r="TK8" s="99"/>
      <c r="TL8" s="99"/>
      <c r="TM8" s="99"/>
      <c r="TN8" s="99"/>
      <c r="TO8" s="99"/>
      <c r="TP8" s="99"/>
      <c r="TQ8" s="99"/>
      <c r="TR8" s="99"/>
      <c r="TS8" s="99"/>
      <c r="TT8" s="99"/>
      <c r="TU8" s="99"/>
      <c r="TV8" s="99"/>
      <c r="TW8" s="99"/>
      <c r="TX8" s="99"/>
      <c r="TY8" s="99"/>
      <c r="TZ8" s="99"/>
      <c r="UA8" s="99"/>
      <c r="UB8" s="99"/>
      <c r="UC8" s="99"/>
      <c r="UD8" s="99"/>
      <c r="UE8" s="99"/>
      <c r="UF8" s="99"/>
      <c r="UG8" s="99"/>
      <c r="UH8" s="99"/>
      <c r="UI8" s="99"/>
      <c r="UJ8" s="99"/>
      <c r="UK8" s="99"/>
      <c r="UL8" s="99"/>
      <c r="UM8" s="99"/>
      <c r="UN8" s="99"/>
      <c r="UO8" s="99"/>
      <c r="UP8" s="99"/>
      <c r="UQ8" s="99"/>
      <c r="UR8" s="99"/>
      <c r="US8" s="99"/>
      <c r="UT8" s="99"/>
      <c r="UU8" s="99"/>
      <c r="UV8" s="99"/>
      <c r="UW8" s="99"/>
      <c r="UX8" s="99"/>
      <c r="UY8" s="99"/>
      <c r="UZ8" s="99"/>
      <c r="VA8" s="99"/>
      <c r="VB8" s="99"/>
      <c r="VC8" s="99"/>
      <c r="VD8" s="99"/>
      <c r="VE8" s="99"/>
      <c r="VF8" s="99"/>
      <c r="VG8" s="99"/>
      <c r="VH8" s="99"/>
      <c r="VI8" s="99"/>
      <c r="VJ8" s="99"/>
      <c r="VK8" s="99"/>
      <c r="VL8" s="99"/>
      <c r="VM8" s="99"/>
      <c r="VN8" s="99"/>
      <c r="VO8" s="99"/>
      <c r="VP8" s="99"/>
      <c r="VQ8" s="99"/>
      <c r="VR8" s="99"/>
      <c r="VS8" s="99"/>
      <c r="VT8" s="99"/>
      <c r="VU8" s="99"/>
      <c r="VV8" s="99"/>
      <c r="VW8" s="99"/>
      <c r="VX8" s="99"/>
      <c r="VY8" s="99"/>
      <c r="VZ8" s="99"/>
      <c r="WA8" s="99"/>
      <c r="WB8" s="99"/>
      <c r="WC8" s="99"/>
      <c r="WD8" s="99"/>
      <c r="WE8" s="99"/>
      <c r="WF8" s="99"/>
      <c r="WG8" s="99"/>
      <c r="WH8" s="99"/>
      <c r="WI8" s="99"/>
      <c r="WJ8" s="99"/>
      <c r="WK8" s="99"/>
      <c r="WL8" s="99"/>
      <c r="WM8" s="99"/>
      <c r="WN8" s="99"/>
      <c r="WO8" s="99"/>
      <c r="WP8" s="99"/>
      <c r="WQ8" s="99"/>
      <c r="WR8" s="99"/>
      <c r="WS8" s="99"/>
      <c r="WT8" s="99"/>
      <c r="WU8" s="99"/>
      <c r="WV8" s="99"/>
      <c r="WW8" s="99"/>
      <c r="WX8" s="99"/>
      <c r="WY8" s="99"/>
      <c r="WZ8" s="99"/>
      <c r="XA8" s="99"/>
      <c r="XB8" s="99"/>
      <c r="XC8" s="99"/>
      <c r="XD8" s="99"/>
      <c r="XE8" s="99"/>
      <c r="XF8" s="99"/>
      <c r="XG8" s="99"/>
      <c r="XH8" s="99"/>
      <c r="XI8" s="99"/>
      <c r="XJ8" s="99"/>
      <c r="XK8" s="99"/>
      <c r="XL8" s="99"/>
      <c r="XM8" s="99"/>
      <c r="XN8" s="99"/>
      <c r="XO8" s="99"/>
      <c r="XP8" s="99"/>
      <c r="XQ8" s="99"/>
      <c r="XR8" s="99"/>
      <c r="XS8" s="99"/>
      <c r="XT8" s="99"/>
      <c r="XU8" s="99"/>
      <c r="XV8" s="99"/>
      <c r="XW8" s="99"/>
      <c r="XX8" s="99"/>
      <c r="XY8" s="99"/>
      <c r="XZ8" s="99"/>
      <c r="YA8" s="99"/>
      <c r="YB8" s="99"/>
      <c r="YC8" s="99"/>
      <c r="YD8" s="99"/>
      <c r="YE8" s="99"/>
      <c r="YF8" s="99"/>
      <c r="YG8" s="99"/>
      <c r="YH8" s="99"/>
      <c r="YI8" s="99"/>
      <c r="YJ8" s="99"/>
      <c r="YK8" s="99"/>
      <c r="YL8" s="99"/>
      <c r="YM8" s="99"/>
      <c r="YN8" s="99"/>
      <c r="YO8" s="99"/>
      <c r="YP8" s="99"/>
      <c r="YQ8" s="99"/>
      <c r="YR8" s="99"/>
      <c r="YS8" s="99"/>
      <c r="YT8" s="99"/>
      <c r="YU8" s="99"/>
      <c r="YV8" s="99"/>
      <c r="YW8" s="99"/>
      <c r="YX8" s="99"/>
      <c r="YY8" s="99"/>
      <c r="YZ8" s="99"/>
      <c r="ZA8" s="99"/>
      <c r="ZB8" s="99"/>
      <c r="ZC8" s="99"/>
      <c r="ZD8" s="99"/>
      <c r="ZE8" s="99"/>
      <c r="ZF8" s="99"/>
      <c r="ZG8" s="99"/>
      <c r="ZH8" s="99"/>
      <c r="ZI8" s="99"/>
      <c r="ZJ8" s="99"/>
      <c r="ZK8" s="99"/>
      <c r="ZL8" s="99"/>
      <c r="ZM8" s="99"/>
      <c r="ZN8" s="99"/>
      <c r="ZO8" s="99"/>
      <c r="ZP8" s="99"/>
      <c r="ZQ8" s="99"/>
      <c r="ZR8" s="99"/>
      <c r="ZS8" s="99"/>
      <c r="ZT8" s="99"/>
      <c r="ZU8" s="99"/>
      <c r="ZV8" s="99"/>
      <c r="ZW8" s="99"/>
      <c r="ZX8" s="99"/>
      <c r="ZY8" s="99"/>
      <c r="ZZ8" s="99"/>
      <c r="AAA8" s="99"/>
      <c r="AAB8" s="99"/>
      <c r="AAC8" s="99"/>
      <c r="AAD8" s="99"/>
      <c r="AAE8" s="99"/>
      <c r="AAF8" s="99"/>
      <c r="AAG8" s="99"/>
      <c r="AAH8" s="99"/>
      <c r="AAI8" s="99"/>
      <c r="AAJ8" s="99"/>
      <c r="AAK8" s="99"/>
      <c r="AAL8" s="99"/>
      <c r="AAM8" s="99"/>
      <c r="AAN8" s="99"/>
      <c r="AAO8" s="99"/>
      <c r="AAP8" s="99"/>
      <c r="AAQ8" s="99"/>
      <c r="AAR8" s="99"/>
      <c r="AAS8" s="99"/>
      <c r="AAT8" s="99"/>
      <c r="AAU8" s="99"/>
      <c r="AAV8" s="99"/>
      <c r="AAW8" s="99"/>
      <c r="AAX8" s="99"/>
      <c r="AAY8" s="99"/>
      <c r="AAZ8" s="99"/>
      <c r="ABA8" s="99"/>
      <c r="ABB8" s="99"/>
      <c r="ABC8" s="99"/>
      <c r="ABD8" s="99"/>
      <c r="ABE8" s="99"/>
      <c r="ABF8" s="99"/>
      <c r="ABG8" s="99"/>
      <c r="ABH8" s="99"/>
      <c r="ABI8" s="99"/>
      <c r="ABJ8" s="99"/>
      <c r="ABK8" s="99"/>
      <c r="ABL8" s="99"/>
      <c r="ABM8" s="99"/>
      <c r="ABN8" s="99"/>
      <c r="ABO8" s="99"/>
      <c r="ABP8" s="99"/>
      <c r="ABQ8" s="99"/>
      <c r="ABR8" s="99"/>
      <c r="ABS8" s="99"/>
      <c r="ABT8" s="99"/>
      <c r="ABU8" s="99"/>
      <c r="ABV8" s="99"/>
      <c r="ABW8" s="99"/>
      <c r="ABX8" s="99"/>
      <c r="ABY8" s="99"/>
      <c r="ABZ8" s="99"/>
      <c r="ACA8" s="99"/>
      <c r="ACB8" s="99"/>
      <c r="ACC8" s="99"/>
      <c r="ACD8" s="99"/>
      <c r="ACE8" s="99"/>
      <c r="ACF8" s="99"/>
      <c r="ACG8" s="99"/>
      <c r="ACH8" s="99"/>
      <c r="ACI8" s="99"/>
      <c r="ACJ8" s="99"/>
      <c r="ACK8" s="99"/>
      <c r="ACL8" s="99"/>
      <c r="ACM8" s="99"/>
      <c r="ACN8" s="99"/>
      <c r="ACO8" s="99"/>
      <c r="ACP8" s="99"/>
      <c r="ACQ8" s="99"/>
      <c r="ACR8" s="99"/>
      <c r="ACS8" s="99"/>
      <c r="ACT8" s="99"/>
      <c r="ACU8" s="99"/>
      <c r="ACV8" s="99"/>
      <c r="ACW8" s="99"/>
      <c r="ACX8" s="99"/>
      <c r="ACY8" s="99"/>
      <c r="ACZ8" s="99"/>
      <c r="ADA8" s="99"/>
      <c r="ADB8" s="99"/>
      <c r="ADC8" s="99"/>
      <c r="ADD8" s="99"/>
      <c r="ADE8" s="99"/>
      <c r="ADF8" s="99"/>
      <c r="ADG8" s="99"/>
      <c r="ADH8" s="99"/>
      <c r="ADI8" s="99"/>
      <c r="ADJ8" s="99"/>
      <c r="ADK8" s="99"/>
      <c r="ADL8" s="99"/>
      <c r="ADM8" s="99"/>
      <c r="ADN8" s="99"/>
      <c r="ADO8" s="99"/>
      <c r="ADP8" s="99"/>
      <c r="ADQ8" s="99"/>
      <c r="ADR8" s="99"/>
      <c r="ADS8" s="99"/>
      <c r="ADT8" s="99"/>
      <c r="ADU8" s="99"/>
      <c r="ADV8" s="99"/>
      <c r="ADW8" s="99"/>
      <c r="ADX8" s="99"/>
      <c r="ADY8" s="99"/>
      <c r="ADZ8" s="99"/>
      <c r="AEA8" s="99"/>
      <c r="AEB8" s="99"/>
      <c r="AEC8" s="99"/>
      <c r="AED8" s="99"/>
      <c r="AEE8" s="99"/>
      <c r="AEF8" s="99"/>
      <c r="AEG8" s="99"/>
      <c r="AEH8" s="99"/>
      <c r="AEI8" s="99"/>
      <c r="AEJ8" s="99"/>
      <c r="AEK8" s="99"/>
      <c r="AEL8" s="99"/>
      <c r="AEM8" s="99"/>
      <c r="AEN8" s="99"/>
      <c r="AEO8" s="99"/>
      <c r="AEP8" s="99"/>
      <c r="AEQ8" s="99"/>
      <c r="AER8" s="99"/>
      <c r="AES8" s="99"/>
      <c r="AET8" s="99"/>
      <c r="AEU8" s="99"/>
      <c r="AEV8" s="99"/>
      <c r="AEW8" s="99"/>
      <c r="AEX8" s="99"/>
      <c r="AEY8" s="99"/>
      <c r="AEZ8" s="99"/>
      <c r="AFA8" s="99"/>
      <c r="AFB8" s="99"/>
      <c r="AFC8" s="99"/>
      <c r="AFD8" s="99"/>
      <c r="AFE8" s="99"/>
      <c r="AFF8" s="99"/>
      <c r="AFG8" s="99"/>
      <c r="AFH8" s="99"/>
      <c r="AFI8" s="99"/>
      <c r="AFJ8" s="99"/>
      <c r="AFK8" s="99"/>
      <c r="AFL8" s="99"/>
      <c r="AFM8" s="99"/>
      <c r="AFN8" s="99"/>
      <c r="AFO8" s="99"/>
      <c r="AFP8" s="99"/>
      <c r="AFQ8" s="99"/>
      <c r="AFR8" s="99"/>
      <c r="AFS8" s="99"/>
      <c r="AFT8" s="99"/>
      <c r="AFU8" s="99"/>
      <c r="AFV8" s="99"/>
      <c r="AFW8" s="99"/>
      <c r="AFX8" s="99"/>
      <c r="AFY8" s="99"/>
      <c r="AFZ8" s="99"/>
      <c r="AGA8" s="99"/>
      <c r="AGB8" s="99"/>
      <c r="AGC8" s="99"/>
      <c r="AGD8" s="99"/>
      <c r="AGE8" s="99"/>
      <c r="AGF8" s="99"/>
      <c r="AGG8" s="99"/>
      <c r="AGH8" s="99"/>
      <c r="AGI8" s="99"/>
      <c r="AGJ8" s="99"/>
      <c r="AGK8" s="99"/>
      <c r="AGL8" s="99"/>
      <c r="AGM8" s="99"/>
      <c r="AGN8" s="99"/>
      <c r="AGO8" s="99"/>
      <c r="AGP8" s="99"/>
      <c r="AGQ8" s="99"/>
      <c r="AGR8" s="99"/>
      <c r="AGS8" s="99"/>
      <c r="AGT8" s="99"/>
      <c r="AGU8" s="99"/>
      <c r="AGV8" s="99"/>
      <c r="AGW8" s="99"/>
      <c r="AGX8" s="99"/>
      <c r="AGY8" s="99"/>
      <c r="AGZ8" s="99"/>
      <c r="AHA8" s="99"/>
      <c r="AHB8" s="99"/>
      <c r="AHC8" s="99"/>
      <c r="AHD8" s="99"/>
      <c r="AHE8" s="99"/>
      <c r="AHF8" s="99"/>
      <c r="AHG8" s="99"/>
      <c r="AHH8" s="99"/>
      <c r="AHI8" s="99"/>
      <c r="AHJ8" s="99"/>
      <c r="AHK8" s="99"/>
      <c r="AHL8" s="99"/>
      <c r="AHM8" s="99"/>
      <c r="AHN8" s="99"/>
      <c r="AHO8" s="99"/>
      <c r="AHP8" s="99"/>
      <c r="AHQ8" s="99"/>
      <c r="AHR8" s="99"/>
      <c r="AHS8" s="99"/>
      <c r="AHT8" s="99"/>
      <c r="AHU8" s="99"/>
      <c r="AHV8" s="99"/>
      <c r="AHW8" s="99"/>
      <c r="AHX8" s="99"/>
      <c r="AHY8" s="99"/>
      <c r="AHZ8" s="99"/>
      <c r="AIA8" s="99"/>
      <c r="AIB8" s="99"/>
      <c r="AIC8" s="99"/>
      <c r="AID8" s="99"/>
      <c r="AIE8" s="99"/>
      <c r="AIF8" s="99"/>
      <c r="AIG8" s="99"/>
      <c r="AIH8" s="99"/>
      <c r="AII8" s="99"/>
      <c r="AIJ8" s="99"/>
      <c r="AIK8" s="99"/>
      <c r="AIL8" s="99"/>
      <c r="AIM8" s="99"/>
      <c r="AIN8" s="99"/>
      <c r="AIO8" s="99"/>
      <c r="AIP8" s="99"/>
      <c r="AIQ8" s="99"/>
      <c r="AIR8" s="99"/>
      <c r="AIS8" s="99"/>
      <c r="AIT8" s="99"/>
      <c r="AIU8" s="99"/>
      <c r="AIV8" s="99"/>
      <c r="AIW8" s="99"/>
      <c r="AIX8" s="99"/>
      <c r="AIY8" s="99"/>
      <c r="AIZ8" s="99"/>
      <c r="AJA8" s="99"/>
      <c r="AJB8" s="99"/>
      <c r="AJC8" s="99"/>
      <c r="AJD8" s="99"/>
      <c r="AJE8" s="99"/>
      <c r="AJF8" s="99"/>
      <c r="AJG8" s="99"/>
      <c r="AJH8" s="99"/>
      <c r="AJI8" s="99"/>
      <c r="AJJ8" s="99"/>
      <c r="AJK8" s="99"/>
      <c r="AJL8" s="99"/>
      <c r="AJM8" s="99"/>
      <c r="AJN8" s="99"/>
      <c r="AJO8" s="99"/>
      <c r="AJP8" s="99"/>
      <c r="AJQ8" s="99"/>
      <c r="AJR8" s="99"/>
      <c r="AJS8" s="99"/>
      <c r="AJT8" s="99"/>
      <c r="AJU8" s="99"/>
      <c r="AJV8" s="99"/>
      <c r="AJW8" s="99"/>
      <c r="AJX8" s="99"/>
      <c r="AJY8" s="99"/>
      <c r="AJZ8" s="99"/>
      <c r="AKA8" s="99"/>
      <c r="AKB8" s="99"/>
      <c r="AKC8" s="99"/>
      <c r="AKD8" s="99"/>
      <c r="AKE8" s="99"/>
      <c r="AKF8" s="99"/>
      <c r="AKG8" s="99"/>
      <c r="AKH8" s="99"/>
      <c r="AKI8" s="99"/>
      <c r="AKJ8" s="99"/>
      <c r="AKK8" s="99"/>
      <c r="AKL8" s="99"/>
      <c r="AKM8" s="99"/>
      <c r="AKN8" s="99"/>
      <c r="AKO8" s="99"/>
      <c r="AKP8" s="99"/>
      <c r="AKQ8" s="99"/>
      <c r="AKR8" s="99"/>
      <c r="AKS8" s="99"/>
      <c r="AKT8" s="99"/>
      <c r="AKU8" s="99"/>
      <c r="AKV8" s="99"/>
      <c r="AKW8" s="99"/>
      <c r="AKX8" s="99"/>
      <c r="AKY8" s="99"/>
      <c r="AKZ8" s="99"/>
      <c r="ALA8" s="99"/>
      <c r="ALB8" s="99"/>
      <c r="ALC8" s="99"/>
      <c r="ALD8" s="99"/>
      <c r="ALE8" s="99"/>
      <c r="ALF8" s="99"/>
      <c r="ALG8" s="99"/>
      <c r="ALH8" s="99"/>
      <c r="ALI8" s="99"/>
      <c r="ALJ8" s="99"/>
      <c r="ALK8" s="99"/>
      <c r="ALL8" s="99"/>
      <c r="ALM8" s="99"/>
      <c r="ALN8" s="99"/>
      <c r="ALO8" s="99"/>
      <c r="ALP8" s="99"/>
      <c r="ALQ8" s="99"/>
      <c r="ALR8" s="99"/>
      <c r="ALS8" s="99"/>
      <c r="ALT8" s="99"/>
      <c r="ALU8" s="99"/>
      <c r="ALV8" s="99"/>
      <c r="ALW8" s="99"/>
      <c r="ALX8" s="99"/>
      <c r="ALY8" s="99"/>
      <c r="ALZ8" s="99"/>
      <c r="AMA8" s="99"/>
      <c r="AMB8" s="99"/>
      <c r="AMC8" s="99"/>
      <c r="AMD8" s="99"/>
      <c r="AME8" s="99"/>
      <c r="AMF8" s="99"/>
      <c r="AMG8" s="99"/>
      <c r="AMH8" s="99"/>
      <c r="AMI8" s="99"/>
      <c r="AMJ8" s="99"/>
    </row>
    <row r="9" spans="1:1024" ht="23.25" customHeight="1">
      <c r="A9" s="99"/>
      <c r="B9" s="596" t="s">
        <v>25</v>
      </c>
      <c r="C9" s="596"/>
      <c r="D9" s="596"/>
      <c r="E9" s="596"/>
      <c r="F9" s="596"/>
      <c r="G9" s="106" t="s">
        <v>93</v>
      </c>
      <c r="H9" s="109" t="s">
        <v>97</v>
      </c>
      <c r="I9" s="110"/>
      <c r="J9" s="110"/>
      <c r="K9" s="110"/>
      <c r="L9" s="110"/>
      <c r="M9" s="110"/>
      <c r="N9" s="110"/>
      <c r="O9" s="110"/>
      <c r="P9" s="110"/>
      <c r="Q9" s="110"/>
      <c r="R9" s="110"/>
      <c r="S9" s="111"/>
      <c r="T9" s="111"/>
      <c r="U9" s="111"/>
      <c r="V9" s="111"/>
      <c r="W9" s="111"/>
      <c r="X9" s="111"/>
      <c r="Y9" s="111"/>
      <c r="Z9" s="111"/>
      <c r="AA9" s="111"/>
      <c r="AB9" s="111"/>
      <c r="AC9" s="111"/>
      <c r="AD9" s="112"/>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99"/>
      <c r="OM9" s="99"/>
      <c r="ON9" s="99"/>
      <c r="OO9" s="99"/>
      <c r="OP9" s="99"/>
      <c r="OQ9" s="99"/>
      <c r="OR9" s="99"/>
      <c r="OS9" s="99"/>
      <c r="OT9" s="99"/>
      <c r="OU9" s="99"/>
      <c r="OV9" s="99"/>
      <c r="OW9" s="99"/>
      <c r="OX9" s="99"/>
      <c r="OY9" s="99"/>
      <c r="OZ9" s="99"/>
      <c r="PA9" s="99"/>
      <c r="PB9" s="99"/>
      <c r="PC9" s="99"/>
      <c r="PD9" s="99"/>
      <c r="PE9" s="99"/>
      <c r="PF9" s="99"/>
      <c r="PG9" s="99"/>
      <c r="PH9" s="99"/>
      <c r="PI9" s="99"/>
      <c r="PJ9" s="99"/>
      <c r="PK9" s="99"/>
      <c r="PL9" s="99"/>
      <c r="PM9" s="99"/>
      <c r="PN9" s="99"/>
      <c r="PO9" s="99"/>
      <c r="PP9" s="99"/>
      <c r="PQ9" s="99"/>
      <c r="PR9" s="99"/>
      <c r="PS9" s="99"/>
      <c r="PT9" s="99"/>
      <c r="PU9" s="99"/>
      <c r="PV9" s="99"/>
      <c r="PW9" s="99"/>
      <c r="PX9" s="99"/>
      <c r="PY9" s="99"/>
      <c r="PZ9" s="99"/>
      <c r="QA9" s="99"/>
      <c r="QB9" s="99"/>
      <c r="QC9" s="99"/>
      <c r="QD9" s="99"/>
      <c r="QE9" s="99"/>
      <c r="QF9" s="99"/>
      <c r="QG9" s="99"/>
      <c r="QH9" s="99"/>
      <c r="QI9" s="99"/>
      <c r="QJ9" s="99"/>
      <c r="QK9" s="99"/>
      <c r="QL9" s="99"/>
      <c r="QM9" s="99"/>
      <c r="QN9" s="99"/>
      <c r="QO9" s="99"/>
      <c r="QP9" s="99"/>
      <c r="QQ9" s="99"/>
      <c r="QR9" s="99"/>
      <c r="QS9" s="99"/>
      <c r="QT9" s="99"/>
      <c r="QU9" s="99"/>
      <c r="QV9" s="99"/>
      <c r="QW9" s="99"/>
      <c r="QX9" s="99"/>
      <c r="QY9" s="99"/>
      <c r="QZ9" s="99"/>
      <c r="RA9" s="99"/>
      <c r="RB9" s="99"/>
      <c r="RC9" s="99"/>
      <c r="RD9" s="99"/>
      <c r="RE9" s="99"/>
      <c r="RF9" s="99"/>
      <c r="RG9" s="99"/>
      <c r="RH9" s="99"/>
      <c r="RI9" s="99"/>
      <c r="RJ9" s="99"/>
      <c r="RK9" s="99"/>
      <c r="RL9" s="99"/>
      <c r="RM9" s="99"/>
      <c r="RN9" s="99"/>
      <c r="RO9" s="99"/>
      <c r="RP9" s="99"/>
      <c r="RQ9" s="99"/>
      <c r="RR9" s="99"/>
      <c r="RS9" s="99"/>
      <c r="RT9" s="99"/>
      <c r="RU9" s="99"/>
      <c r="RV9" s="99"/>
      <c r="RW9" s="99"/>
      <c r="RX9" s="99"/>
      <c r="RY9" s="99"/>
      <c r="RZ9" s="99"/>
      <c r="SA9" s="99"/>
      <c r="SB9" s="99"/>
      <c r="SC9" s="99"/>
      <c r="SD9" s="99"/>
      <c r="SE9" s="99"/>
      <c r="SF9" s="99"/>
      <c r="SG9" s="99"/>
      <c r="SH9" s="99"/>
      <c r="SI9" s="99"/>
      <c r="SJ9" s="99"/>
      <c r="SK9" s="99"/>
      <c r="SL9" s="99"/>
      <c r="SM9" s="99"/>
      <c r="SN9" s="99"/>
      <c r="SO9" s="99"/>
      <c r="SP9" s="99"/>
      <c r="SQ9" s="99"/>
      <c r="SR9" s="99"/>
      <c r="SS9" s="99"/>
      <c r="ST9" s="99"/>
      <c r="SU9" s="99"/>
      <c r="SV9" s="99"/>
      <c r="SW9" s="99"/>
      <c r="SX9" s="99"/>
      <c r="SY9" s="99"/>
      <c r="SZ9" s="99"/>
      <c r="TA9" s="99"/>
      <c r="TB9" s="99"/>
      <c r="TC9" s="99"/>
      <c r="TD9" s="99"/>
      <c r="TE9" s="99"/>
      <c r="TF9" s="99"/>
      <c r="TG9" s="99"/>
      <c r="TH9" s="99"/>
      <c r="TI9" s="99"/>
      <c r="TJ9" s="99"/>
      <c r="TK9" s="99"/>
      <c r="TL9" s="99"/>
      <c r="TM9" s="99"/>
      <c r="TN9" s="99"/>
      <c r="TO9" s="99"/>
      <c r="TP9" s="99"/>
      <c r="TQ9" s="99"/>
      <c r="TR9" s="99"/>
      <c r="TS9" s="99"/>
      <c r="TT9" s="99"/>
      <c r="TU9" s="99"/>
      <c r="TV9" s="99"/>
      <c r="TW9" s="99"/>
      <c r="TX9" s="99"/>
      <c r="TY9" s="99"/>
      <c r="TZ9" s="99"/>
      <c r="UA9" s="99"/>
      <c r="UB9" s="99"/>
      <c r="UC9" s="99"/>
      <c r="UD9" s="99"/>
      <c r="UE9" s="99"/>
      <c r="UF9" s="99"/>
      <c r="UG9" s="99"/>
      <c r="UH9" s="99"/>
      <c r="UI9" s="99"/>
      <c r="UJ9" s="99"/>
      <c r="UK9" s="99"/>
      <c r="UL9" s="99"/>
      <c r="UM9" s="99"/>
      <c r="UN9" s="99"/>
      <c r="UO9" s="99"/>
      <c r="UP9" s="99"/>
      <c r="UQ9" s="99"/>
      <c r="UR9" s="99"/>
      <c r="US9" s="99"/>
      <c r="UT9" s="99"/>
      <c r="UU9" s="99"/>
      <c r="UV9" s="99"/>
      <c r="UW9" s="99"/>
      <c r="UX9" s="99"/>
      <c r="UY9" s="99"/>
      <c r="UZ9" s="99"/>
      <c r="VA9" s="99"/>
      <c r="VB9" s="99"/>
      <c r="VC9" s="99"/>
      <c r="VD9" s="99"/>
      <c r="VE9" s="99"/>
      <c r="VF9" s="99"/>
      <c r="VG9" s="99"/>
      <c r="VH9" s="99"/>
      <c r="VI9" s="99"/>
      <c r="VJ9" s="99"/>
      <c r="VK9" s="99"/>
      <c r="VL9" s="99"/>
      <c r="VM9" s="99"/>
      <c r="VN9" s="99"/>
      <c r="VO9" s="99"/>
      <c r="VP9" s="99"/>
      <c r="VQ9" s="99"/>
      <c r="VR9" s="99"/>
      <c r="VS9" s="99"/>
      <c r="VT9" s="99"/>
      <c r="VU9" s="99"/>
      <c r="VV9" s="99"/>
      <c r="VW9" s="99"/>
      <c r="VX9" s="99"/>
      <c r="VY9" s="99"/>
      <c r="VZ9" s="99"/>
      <c r="WA9" s="99"/>
      <c r="WB9" s="99"/>
      <c r="WC9" s="99"/>
      <c r="WD9" s="99"/>
      <c r="WE9" s="99"/>
      <c r="WF9" s="99"/>
      <c r="WG9" s="99"/>
      <c r="WH9" s="99"/>
      <c r="WI9" s="99"/>
      <c r="WJ9" s="99"/>
      <c r="WK9" s="99"/>
      <c r="WL9" s="99"/>
      <c r="WM9" s="99"/>
      <c r="WN9" s="99"/>
      <c r="WO9" s="99"/>
      <c r="WP9" s="99"/>
      <c r="WQ9" s="99"/>
      <c r="WR9" s="99"/>
      <c r="WS9" s="99"/>
      <c r="WT9" s="99"/>
      <c r="WU9" s="99"/>
      <c r="WV9" s="99"/>
      <c r="WW9" s="99"/>
      <c r="WX9" s="99"/>
      <c r="WY9" s="99"/>
      <c r="WZ9" s="99"/>
      <c r="XA9" s="99"/>
      <c r="XB9" s="99"/>
      <c r="XC9" s="99"/>
      <c r="XD9" s="99"/>
      <c r="XE9" s="99"/>
      <c r="XF9" s="99"/>
      <c r="XG9" s="99"/>
      <c r="XH9" s="99"/>
      <c r="XI9" s="99"/>
      <c r="XJ9" s="99"/>
      <c r="XK9" s="99"/>
      <c r="XL9" s="99"/>
      <c r="XM9" s="99"/>
      <c r="XN9" s="99"/>
      <c r="XO9" s="99"/>
      <c r="XP9" s="99"/>
      <c r="XQ9" s="99"/>
      <c r="XR9" s="99"/>
      <c r="XS9" s="99"/>
      <c r="XT9" s="99"/>
      <c r="XU9" s="99"/>
      <c r="XV9" s="99"/>
      <c r="XW9" s="99"/>
      <c r="XX9" s="99"/>
      <c r="XY9" s="99"/>
      <c r="XZ9" s="99"/>
      <c r="YA9" s="99"/>
      <c r="YB9" s="99"/>
      <c r="YC9" s="99"/>
      <c r="YD9" s="99"/>
      <c r="YE9" s="99"/>
      <c r="YF9" s="99"/>
      <c r="YG9" s="99"/>
      <c r="YH9" s="99"/>
      <c r="YI9" s="99"/>
      <c r="YJ9" s="99"/>
      <c r="YK9" s="99"/>
      <c r="YL9" s="99"/>
      <c r="YM9" s="99"/>
      <c r="YN9" s="99"/>
      <c r="YO9" s="99"/>
      <c r="YP9" s="99"/>
      <c r="YQ9" s="99"/>
      <c r="YR9" s="99"/>
      <c r="YS9" s="99"/>
      <c r="YT9" s="99"/>
      <c r="YU9" s="99"/>
      <c r="YV9" s="99"/>
      <c r="YW9" s="99"/>
      <c r="YX9" s="99"/>
      <c r="YY9" s="99"/>
      <c r="YZ9" s="99"/>
      <c r="ZA9" s="99"/>
      <c r="ZB9" s="99"/>
      <c r="ZC9" s="99"/>
      <c r="ZD9" s="99"/>
      <c r="ZE9" s="99"/>
      <c r="ZF9" s="99"/>
      <c r="ZG9" s="99"/>
      <c r="ZH9" s="99"/>
      <c r="ZI9" s="99"/>
      <c r="ZJ9" s="99"/>
      <c r="ZK9" s="99"/>
      <c r="ZL9" s="99"/>
      <c r="ZM9" s="99"/>
      <c r="ZN9" s="99"/>
      <c r="ZO9" s="99"/>
      <c r="ZP9" s="99"/>
      <c r="ZQ9" s="99"/>
      <c r="ZR9" s="99"/>
      <c r="ZS9" s="99"/>
      <c r="ZT9" s="99"/>
      <c r="ZU9" s="99"/>
      <c r="ZV9" s="99"/>
      <c r="ZW9" s="99"/>
      <c r="ZX9" s="99"/>
      <c r="ZY9" s="99"/>
      <c r="ZZ9" s="99"/>
      <c r="AAA9" s="99"/>
      <c r="AAB9" s="99"/>
      <c r="AAC9" s="99"/>
      <c r="AAD9" s="99"/>
      <c r="AAE9" s="99"/>
      <c r="AAF9" s="99"/>
      <c r="AAG9" s="99"/>
      <c r="AAH9" s="99"/>
      <c r="AAI9" s="99"/>
      <c r="AAJ9" s="99"/>
      <c r="AAK9" s="99"/>
      <c r="AAL9" s="99"/>
      <c r="AAM9" s="99"/>
      <c r="AAN9" s="99"/>
      <c r="AAO9" s="99"/>
      <c r="AAP9" s="99"/>
      <c r="AAQ9" s="99"/>
      <c r="AAR9" s="99"/>
      <c r="AAS9" s="99"/>
      <c r="AAT9" s="99"/>
      <c r="AAU9" s="99"/>
      <c r="AAV9" s="99"/>
      <c r="AAW9" s="99"/>
      <c r="AAX9" s="99"/>
      <c r="AAY9" s="99"/>
      <c r="AAZ9" s="99"/>
      <c r="ABA9" s="99"/>
      <c r="ABB9" s="99"/>
      <c r="ABC9" s="99"/>
      <c r="ABD9" s="99"/>
      <c r="ABE9" s="99"/>
      <c r="ABF9" s="99"/>
      <c r="ABG9" s="99"/>
      <c r="ABH9" s="99"/>
      <c r="ABI9" s="99"/>
      <c r="ABJ9" s="99"/>
      <c r="ABK9" s="99"/>
      <c r="ABL9" s="99"/>
      <c r="ABM9" s="99"/>
      <c r="ABN9" s="99"/>
      <c r="ABO9" s="99"/>
      <c r="ABP9" s="99"/>
      <c r="ABQ9" s="99"/>
      <c r="ABR9" s="99"/>
      <c r="ABS9" s="99"/>
      <c r="ABT9" s="99"/>
      <c r="ABU9" s="99"/>
      <c r="ABV9" s="99"/>
      <c r="ABW9" s="99"/>
      <c r="ABX9" s="99"/>
      <c r="ABY9" s="99"/>
      <c r="ABZ9" s="99"/>
      <c r="ACA9" s="99"/>
      <c r="ACB9" s="99"/>
      <c r="ACC9" s="99"/>
      <c r="ACD9" s="99"/>
      <c r="ACE9" s="99"/>
      <c r="ACF9" s="99"/>
      <c r="ACG9" s="99"/>
      <c r="ACH9" s="99"/>
      <c r="ACI9" s="99"/>
      <c r="ACJ9" s="99"/>
      <c r="ACK9" s="99"/>
      <c r="ACL9" s="99"/>
      <c r="ACM9" s="99"/>
      <c r="ACN9" s="99"/>
      <c r="ACO9" s="99"/>
      <c r="ACP9" s="99"/>
      <c r="ACQ9" s="99"/>
      <c r="ACR9" s="99"/>
      <c r="ACS9" s="99"/>
      <c r="ACT9" s="99"/>
      <c r="ACU9" s="99"/>
      <c r="ACV9" s="99"/>
      <c r="ACW9" s="99"/>
      <c r="ACX9" s="99"/>
      <c r="ACY9" s="99"/>
      <c r="ACZ9" s="99"/>
      <c r="ADA9" s="99"/>
      <c r="ADB9" s="99"/>
      <c r="ADC9" s="99"/>
      <c r="ADD9" s="99"/>
      <c r="ADE9" s="99"/>
      <c r="ADF9" s="99"/>
      <c r="ADG9" s="99"/>
      <c r="ADH9" s="99"/>
      <c r="ADI9" s="99"/>
      <c r="ADJ9" s="99"/>
      <c r="ADK9" s="99"/>
      <c r="ADL9" s="99"/>
      <c r="ADM9" s="99"/>
      <c r="ADN9" s="99"/>
      <c r="ADO9" s="99"/>
      <c r="ADP9" s="99"/>
      <c r="ADQ9" s="99"/>
      <c r="ADR9" s="99"/>
      <c r="ADS9" s="99"/>
      <c r="ADT9" s="99"/>
      <c r="ADU9" s="99"/>
      <c r="ADV9" s="99"/>
      <c r="ADW9" s="99"/>
      <c r="ADX9" s="99"/>
      <c r="ADY9" s="99"/>
      <c r="ADZ9" s="99"/>
      <c r="AEA9" s="99"/>
      <c r="AEB9" s="99"/>
      <c r="AEC9" s="99"/>
      <c r="AED9" s="99"/>
      <c r="AEE9" s="99"/>
      <c r="AEF9" s="99"/>
      <c r="AEG9" s="99"/>
      <c r="AEH9" s="99"/>
      <c r="AEI9" s="99"/>
      <c r="AEJ9" s="99"/>
      <c r="AEK9" s="99"/>
      <c r="AEL9" s="99"/>
      <c r="AEM9" s="99"/>
      <c r="AEN9" s="99"/>
      <c r="AEO9" s="99"/>
      <c r="AEP9" s="99"/>
      <c r="AEQ9" s="99"/>
      <c r="AER9" s="99"/>
      <c r="AES9" s="99"/>
      <c r="AET9" s="99"/>
      <c r="AEU9" s="99"/>
      <c r="AEV9" s="99"/>
      <c r="AEW9" s="99"/>
      <c r="AEX9" s="99"/>
      <c r="AEY9" s="99"/>
      <c r="AEZ9" s="99"/>
      <c r="AFA9" s="99"/>
      <c r="AFB9" s="99"/>
      <c r="AFC9" s="99"/>
      <c r="AFD9" s="99"/>
      <c r="AFE9" s="99"/>
      <c r="AFF9" s="99"/>
      <c r="AFG9" s="99"/>
      <c r="AFH9" s="99"/>
      <c r="AFI9" s="99"/>
      <c r="AFJ9" s="99"/>
      <c r="AFK9" s="99"/>
      <c r="AFL9" s="99"/>
      <c r="AFM9" s="99"/>
      <c r="AFN9" s="99"/>
      <c r="AFO9" s="99"/>
      <c r="AFP9" s="99"/>
      <c r="AFQ9" s="99"/>
      <c r="AFR9" s="99"/>
      <c r="AFS9" s="99"/>
      <c r="AFT9" s="99"/>
      <c r="AFU9" s="99"/>
      <c r="AFV9" s="99"/>
      <c r="AFW9" s="99"/>
      <c r="AFX9" s="99"/>
      <c r="AFY9" s="99"/>
      <c r="AFZ9" s="99"/>
      <c r="AGA9" s="99"/>
      <c r="AGB9" s="99"/>
      <c r="AGC9" s="99"/>
      <c r="AGD9" s="99"/>
      <c r="AGE9" s="99"/>
      <c r="AGF9" s="99"/>
      <c r="AGG9" s="99"/>
      <c r="AGH9" s="99"/>
      <c r="AGI9" s="99"/>
      <c r="AGJ9" s="99"/>
      <c r="AGK9" s="99"/>
      <c r="AGL9" s="99"/>
      <c r="AGM9" s="99"/>
      <c r="AGN9" s="99"/>
      <c r="AGO9" s="99"/>
      <c r="AGP9" s="99"/>
      <c r="AGQ9" s="99"/>
      <c r="AGR9" s="99"/>
      <c r="AGS9" s="99"/>
      <c r="AGT9" s="99"/>
      <c r="AGU9" s="99"/>
      <c r="AGV9" s="99"/>
      <c r="AGW9" s="99"/>
      <c r="AGX9" s="99"/>
      <c r="AGY9" s="99"/>
      <c r="AGZ9" s="99"/>
      <c r="AHA9" s="99"/>
      <c r="AHB9" s="99"/>
      <c r="AHC9" s="99"/>
      <c r="AHD9" s="99"/>
      <c r="AHE9" s="99"/>
      <c r="AHF9" s="99"/>
      <c r="AHG9" s="99"/>
      <c r="AHH9" s="99"/>
      <c r="AHI9" s="99"/>
      <c r="AHJ9" s="99"/>
      <c r="AHK9" s="99"/>
      <c r="AHL9" s="99"/>
      <c r="AHM9" s="99"/>
      <c r="AHN9" s="99"/>
      <c r="AHO9" s="99"/>
      <c r="AHP9" s="99"/>
      <c r="AHQ9" s="99"/>
      <c r="AHR9" s="99"/>
      <c r="AHS9" s="99"/>
      <c r="AHT9" s="99"/>
      <c r="AHU9" s="99"/>
      <c r="AHV9" s="99"/>
      <c r="AHW9" s="99"/>
      <c r="AHX9" s="99"/>
      <c r="AHY9" s="99"/>
      <c r="AHZ9" s="99"/>
      <c r="AIA9" s="99"/>
      <c r="AIB9" s="99"/>
      <c r="AIC9" s="99"/>
      <c r="AID9" s="99"/>
      <c r="AIE9" s="99"/>
      <c r="AIF9" s="99"/>
      <c r="AIG9" s="99"/>
      <c r="AIH9" s="99"/>
      <c r="AII9" s="99"/>
      <c r="AIJ9" s="99"/>
      <c r="AIK9" s="99"/>
      <c r="AIL9" s="99"/>
      <c r="AIM9" s="99"/>
      <c r="AIN9" s="99"/>
      <c r="AIO9" s="99"/>
      <c r="AIP9" s="99"/>
      <c r="AIQ9" s="99"/>
      <c r="AIR9" s="99"/>
      <c r="AIS9" s="99"/>
      <c r="AIT9" s="99"/>
      <c r="AIU9" s="99"/>
      <c r="AIV9" s="99"/>
      <c r="AIW9" s="99"/>
      <c r="AIX9" s="99"/>
      <c r="AIY9" s="99"/>
      <c r="AIZ9" s="99"/>
      <c r="AJA9" s="99"/>
      <c r="AJB9" s="99"/>
      <c r="AJC9" s="99"/>
      <c r="AJD9" s="99"/>
      <c r="AJE9" s="99"/>
      <c r="AJF9" s="99"/>
      <c r="AJG9" s="99"/>
      <c r="AJH9" s="99"/>
      <c r="AJI9" s="99"/>
      <c r="AJJ9" s="99"/>
      <c r="AJK9" s="99"/>
      <c r="AJL9" s="99"/>
      <c r="AJM9" s="99"/>
      <c r="AJN9" s="99"/>
      <c r="AJO9" s="99"/>
      <c r="AJP9" s="99"/>
      <c r="AJQ9" s="99"/>
      <c r="AJR9" s="99"/>
      <c r="AJS9" s="99"/>
      <c r="AJT9" s="99"/>
      <c r="AJU9" s="99"/>
      <c r="AJV9" s="99"/>
      <c r="AJW9" s="99"/>
      <c r="AJX9" s="99"/>
      <c r="AJY9" s="99"/>
      <c r="AJZ9" s="99"/>
      <c r="AKA9" s="99"/>
      <c r="AKB9" s="99"/>
      <c r="AKC9" s="99"/>
      <c r="AKD9" s="99"/>
      <c r="AKE9" s="99"/>
      <c r="AKF9" s="99"/>
      <c r="AKG9" s="99"/>
      <c r="AKH9" s="99"/>
      <c r="AKI9" s="99"/>
      <c r="AKJ9" s="99"/>
      <c r="AKK9" s="99"/>
      <c r="AKL9" s="99"/>
      <c r="AKM9" s="99"/>
      <c r="AKN9" s="99"/>
      <c r="AKO9" s="99"/>
      <c r="AKP9" s="99"/>
      <c r="AKQ9" s="99"/>
      <c r="AKR9" s="99"/>
      <c r="AKS9" s="99"/>
      <c r="AKT9" s="99"/>
      <c r="AKU9" s="99"/>
      <c r="AKV9" s="99"/>
      <c r="AKW9" s="99"/>
      <c r="AKX9" s="99"/>
      <c r="AKY9" s="99"/>
      <c r="AKZ9" s="99"/>
      <c r="ALA9" s="99"/>
      <c r="ALB9" s="99"/>
      <c r="ALC9" s="99"/>
      <c r="ALD9" s="99"/>
      <c r="ALE9" s="99"/>
      <c r="ALF9" s="99"/>
      <c r="ALG9" s="99"/>
      <c r="ALH9" s="99"/>
      <c r="ALI9" s="99"/>
      <c r="ALJ9" s="99"/>
      <c r="ALK9" s="99"/>
      <c r="ALL9" s="99"/>
      <c r="ALM9" s="99"/>
      <c r="ALN9" s="99"/>
      <c r="ALO9" s="99"/>
      <c r="ALP9" s="99"/>
      <c r="ALQ9" s="99"/>
      <c r="ALR9" s="99"/>
      <c r="ALS9" s="99"/>
      <c r="ALT9" s="99"/>
      <c r="ALU9" s="99"/>
      <c r="ALV9" s="99"/>
      <c r="ALW9" s="99"/>
      <c r="ALX9" s="99"/>
      <c r="ALY9" s="99"/>
      <c r="ALZ9" s="99"/>
      <c r="AMA9" s="99"/>
      <c r="AMB9" s="99"/>
      <c r="AMC9" s="99"/>
      <c r="AMD9" s="99"/>
      <c r="AME9" s="99"/>
      <c r="AMF9" s="99"/>
      <c r="AMG9" s="99"/>
      <c r="AMH9" s="99"/>
      <c r="AMI9" s="99"/>
      <c r="AMJ9" s="99"/>
    </row>
    <row r="10" spans="1:1024" ht="23.25" customHeight="1">
      <c r="A10" s="99"/>
      <c r="B10" s="596"/>
      <c r="C10" s="596"/>
      <c r="D10" s="596"/>
      <c r="E10" s="596"/>
      <c r="F10" s="596"/>
      <c r="G10" s="106" t="s">
        <v>93</v>
      </c>
      <c r="H10" s="113" t="s">
        <v>98</v>
      </c>
      <c r="I10" s="114"/>
      <c r="J10" s="114"/>
      <c r="K10" s="114"/>
      <c r="L10" s="114"/>
      <c r="M10" s="114"/>
      <c r="N10" s="114"/>
      <c r="O10" s="114"/>
      <c r="P10" s="114"/>
      <c r="Q10" s="114"/>
      <c r="R10" s="114"/>
      <c r="S10" s="115"/>
      <c r="T10" s="115"/>
      <c r="U10" s="115"/>
      <c r="V10" s="115"/>
      <c r="W10" s="115"/>
      <c r="X10" s="115"/>
      <c r="Y10" s="115"/>
      <c r="Z10" s="115"/>
      <c r="AA10" s="115"/>
      <c r="AB10" s="115"/>
      <c r="AC10" s="115"/>
      <c r="AD10" s="116"/>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c r="IR10" s="99"/>
      <c r="IS10" s="99"/>
      <c r="IT10" s="99"/>
      <c r="IU10" s="99"/>
      <c r="IV10" s="99"/>
      <c r="IW10" s="99"/>
      <c r="IX10" s="99"/>
      <c r="IY10" s="99"/>
      <c r="IZ10" s="99"/>
      <c r="JA10" s="99"/>
      <c r="JB10" s="99"/>
      <c r="JC10" s="99"/>
      <c r="JD10" s="99"/>
      <c r="JE10" s="99"/>
      <c r="JF10" s="99"/>
      <c r="JG10" s="99"/>
      <c r="JH10" s="99"/>
      <c r="JI10" s="99"/>
      <c r="JJ10" s="99"/>
      <c r="JK10" s="99"/>
      <c r="JL10" s="99"/>
      <c r="JM10" s="99"/>
      <c r="JN10" s="99"/>
      <c r="JO10" s="99"/>
      <c r="JP10" s="99"/>
      <c r="JQ10" s="99"/>
      <c r="JR10" s="99"/>
      <c r="JS10" s="99"/>
      <c r="JT10" s="99"/>
      <c r="JU10" s="99"/>
      <c r="JV10" s="99"/>
      <c r="JW10" s="99"/>
      <c r="JX10" s="99"/>
      <c r="JY10" s="99"/>
      <c r="JZ10" s="99"/>
      <c r="KA10" s="99"/>
      <c r="KB10" s="99"/>
      <c r="KC10" s="99"/>
      <c r="KD10" s="99"/>
      <c r="KE10" s="99"/>
      <c r="KF10" s="99"/>
      <c r="KG10" s="99"/>
      <c r="KH10" s="99"/>
      <c r="KI10" s="99"/>
      <c r="KJ10" s="99"/>
      <c r="KK10" s="99"/>
      <c r="KL10" s="99"/>
      <c r="KM10" s="99"/>
      <c r="KN10" s="99"/>
      <c r="KO10" s="99"/>
      <c r="KP10" s="99"/>
      <c r="KQ10" s="99"/>
      <c r="KR10" s="99"/>
      <c r="KS10" s="99"/>
      <c r="KT10" s="99"/>
      <c r="KU10" s="99"/>
      <c r="KV10" s="99"/>
      <c r="KW10" s="99"/>
      <c r="KX10" s="99"/>
      <c r="KY10" s="99"/>
      <c r="KZ10" s="99"/>
      <c r="LA10" s="99"/>
      <c r="LB10" s="99"/>
      <c r="LC10" s="99"/>
      <c r="LD10" s="99"/>
      <c r="LE10" s="99"/>
      <c r="LF10" s="99"/>
      <c r="LG10" s="99"/>
      <c r="LH10" s="99"/>
      <c r="LI10" s="99"/>
      <c r="LJ10" s="99"/>
      <c r="LK10" s="99"/>
      <c r="LL10" s="99"/>
      <c r="LM10" s="99"/>
      <c r="LN10" s="99"/>
      <c r="LO10" s="99"/>
      <c r="LP10" s="99"/>
      <c r="LQ10" s="99"/>
      <c r="LR10" s="99"/>
      <c r="LS10" s="99"/>
      <c r="LT10" s="99"/>
      <c r="LU10" s="99"/>
      <c r="LV10" s="99"/>
      <c r="LW10" s="99"/>
      <c r="LX10" s="99"/>
      <c r="LY10" s="99"/>
      <c r="LZ10" s="99"/>
      <c r="MA10" s="99"/>
      <c r="MB10" s="99"/>
      <c r="MC10" s="99"/>
      <c r="MD10" s="99"/>
      <c r="ME10" s="99"/>
      <c r="MF10" s="99"/>
      <c r="MG10" s="99"/>
      <c r="MH10" s="99"/>
      <c r="MI10" s="99"/>
      <c r="MJ10" s="99"/>
      <c r="MK10" s="99"/>
      <c r="ML10" s="99"/>
      <c r="MM10" s="99"/>
      <c r="MN10" s="99"/>
      <c r="MO10" s="99"/>
      <c r="MP10" s="99"/>
      <c r="MQ10" s="99"/>
      <c r="MR10" s="99"/>
      <c r="MS10" s="99"/>
      <c r="MT10" s="99"/>
      <c r="MU10" s="99"/>
      <c r="MV10" s="99"/>
      <c r="MW10" s="99"/>
      <c r="MX10" s="99"/>
      <c r="MY10" s="99"/>
      <c r="MZ10" s="99"/>
      <c r="NA10" s="99"/>
      <c r="NB10" s="99"/>
      <c r="NC10" s="99"/>
      <c r="ND10" s="99"/>
      <c r="NE10" s="99"/>
      <c r="NF10" s="99"/>
      <c r="NG10" s="99"/>
      <c r="NH10" s="99"/>
      <c r="NI10" s="99"/>
      <c r="NJ10" s="99"/>
      <c r="NK10" s="99"/>
      <c r="NL10" s="99"/>
      <c r="NM10" s="99"/>
      <c r="NN10" s="99"/>
      <c r="NO10" s="99"/>
      <c r="NP10" s="99"/>
      <c r="NQ10" s="99"/>
      <c r="NR10" s="99"/>
      <c r="NS10" s="99"/>
      <c r="NT10" s="99"/>
      <c r="NU10" s="99"/>
      <c r="NV10" s="99"/>
      <c r="NW10" s="99"/>
      <c r="NX10" s="99"/>
      <c r="NY10" s="99"/>
      <c r="NZ10" s="99"/>
      <c r="OA10" s="99"/>
      <c r="OB10" s="99"/>
      <c r="OC10" s="99"/>
      <c r="OD10" s="99"/>
      <c r="OE10" s="99"/>
      <c r="OF10" s="99"/>
      <c r="OG10" s="99"/>
      <c r="OH10" s="99"/>
      <c r="OI10" s="99"/>
      <c r="OJ10" s="99"/>
      <c r="OK10" s="99"/>
      <c r="OL10" s="99"/>
      <c r="OM10" s="99"/>
      <c r="ON10" s="99"/>
      <c r="OO10" s="99"/>
      <c r="OP10" s="99"/>
      <c r="OQ10" s="99"/>
      <c r="OR10" s="99"/>
      <c r="OS10" s="99"/>
      <c r="OT10" s="99"/>
      <c r="OU10" s="99"/>
      <c r="OV10" s="99"/>
      <c r="OW10" s="99"/>
      <c r="OX10" s="99"/>
      <c r="OY10" s="99"/>
      <c r="OZ10" s="99"/>
      <c r="PA10" s="99"/>
      <c r="PB10" s="99"/>
      <c r="PC10" s="99"/>
      <c r="PD10" s="99"/>
      <c r="PE10" s="99"/>
      <c r="PF10" s="99"/>
      <c r="PG10" s="99"/>
      <c r="PH10" s="99"/>
      <c r="PI10" s="99"/>
      <c r="PJ10" s="99"/>
      <c r="PK10" s="99"/>
      <c r="PL10" s="99"/>
      <c r="PM10" s="99"/>
      <c r="PN10" s="99"/>
      <c r="PO10" s="99"/>
      <c r="PP10" s="99"/>
      <c r="PQ10" s="99"/>
      <c r="PR10" s="99"/>
      <c r="PS10" s="99"/>
      <c r="PT10" s="99"/>
      <c r="PU10" s="99"/>
      <c r="PV10" s="99"/>
      <c r="PW10" s="99"/>
      <c r="PX10" s="99"/>
      <c r="PY10" s="99"/>
      <c r="PZ10" s="99"/>
      <c r="QA10" s="99"/>
      <c r="QB10" s="99"/>
      <c r="QC10" s="99"/>
      <c r="QD10" s="99"/>
      <c r="QE10" s="99"/>
      <c r="QF10" s="99"/>
      <c r="QG10" s="99"/>
      <c r="QH10" s="99"/>
      <c r="QI10" s="99"/>
      <c r="QJ10" s="99"/>
      <c r="QK10" s="99"/>
      <c r="QL10" s="99"/>
      <c r="QM10" s="99"/>
      <c r="QN10" s="99"/>
      <c r="QO10" s="99"/>
      <c r="QP10" s="99"/>
      <c r="QQ10" s="99"/>
      <c r="QR10" s="99"/>
      <c r="QS10" s="99"/>
      <c r="QT10" s="99"/>
      <c r="QU10" s="99"/>
      <c r="QV10" s="99"/>
      <c r="QW10" s="99"/>
      <c r="QX10" s="99"/>
      <c r="QY10" s="99"/>
      <c r="QZ10" s="99"/>
      <c r="RA10" s="99"/>
      <c r="RB10" s="99"/>
      <c r="RC10" s="99"/>
      <c r="RD10" s="99"/>
      <c r="RE10" s="99"/>
      <c r="RF10" s="99"/>
      <c r="RG10" s="99"/>
      <c r="RH10" s="99"/>
      <c r="RI10" s="99"/>
      <c r="RJ10" s="99"/>
      <c r="RK10" s="99"/>
      <c r="RL10" s="99"/>
      <c r="RM10" s="99"/>
      <c r="RN10" s="99"/>
      <c r="RO10" s="99"/>
      <c r="RP10" s="99"/>
      <c r="RQ10" s="99"/>
      <c r="RR10" s="99"/>
      <c r="RS10" s="99"/>
      <c r="RT10" s="99"/>
      <c r="RU10" s="99"/>
      <c r="RV10" s="99"/>
      <c r="RW10" s="99"/>
      <c r="RX10" s="99"/>
      <c r="RY10" s="99"/>
      <c r="RZ10" s="99"/>
      <c r="SA10" s="99"/>
      <c r="SB10" s="99"/>
      <c r="SC10" s="99"/>
      <c r="SD10" s="99"/>
      <c r="SE10" s="99"/>
      <c r="SF10" s="99"/>
      <c r="SG10" s="99"/>
      <c r="SH10" s="99"/>
      <c r="SI10" s="99"/>
      <c r="SJ10" s="99"/>
      <c r="SK10" s="99"/>
      <c r="SL10" s="99"/>
      <c r="SM10" s="99"/>
      <c r="SN10" s="99"/>
      <c r="SO10" s="99"/>
      <c r="SP10" s="99"/>
      <c r="SQ10" s="99"/>
      <c r="SR10" s="99"/>
      <c r="SS10" s="99"/>
      <c r="ST10" s="99"/>
      <c r="SU10" s="99"/>
      <c r="SV10" s="99"/>
      <c r="SW10" s="99"/>
      <c r="SX10" s="99"/>
      <c r="SY10" s="99"/>
      <c r="SZ10" s="99"/>
      <c r="TA10" s="99"/>
      <c r="TB10" s="99"/>
      <c r="TC10" s="99"/>
      <c r="TD10" s="99"/>
      <c r="TE10" s="99"/>
      <c r="TF10" s="99"/>
      <c r="TG10" s="99"/>
      <c r="TH10" s="99"/>
      <c r="TI10" s="99"/>
      <c r="TJ10" s="99"/>
      <c r="TK10" s="99"/>
      <c r="TL10" s="99"/>
      <c r="TM10" s="99"/>
      <c r="TN10" s="99"/>
      <c r="TO10" s="99"/>
      <c r="TP10" s="99"/>
      <c r="TQ10" s="99"/>
      <c r="TR10" s="99"/>
      <c r="TS10" s="99"/>
      <c r="TT10" s="99"/>
      <c r="TU10" s="99"/>
      <c r="TV10" s="99"/>
      <c r="TW10" s="99"/>
      <c r="TX10" s="99"/>
      <c r="TY10" s="99"/>
      <c r="TZ10" s="99"/>
      <c r="UA10" s="99"/>
      <c r="UB10" s="99"/>
      <c r="UC10" s="99"/>
      <c r="UD10" s="99"/>
      <c r="UE10" s="99"/>
      <c r="UF10" s="99"/>
      <c r="UG10" s="99"/>
      <c r="UH10" s="99"/>
      <c r="UI10" s="99"/>
      <c r="UJ10" s="99"/>
      <c r="UK10" s="99"/>
      <c r="UL10" s="99"/>
      <c r="UM10" s="99"/>
      <c r="UN10" s="99"/>
      <c r="UO10" s="99"/>
      <c r="UP10" s="99"/>
      <c r="UQ10" s="99"/>
      <c r="UR10" s="99"/>
      <c r="US10" s="99"/>
      <c r="UT10" s="99"/>
      <c r="UU10" s="99"/>
      <c r="UV10" s="99"/>
      <c r="UW10" s="99"/>
      <c r="UX10" s="99"/>
      <c r="UY10" s="99"/>
      <c r="UZ10" s="99"/>
      <c r="VA10" s="99"/>
      <c r="VB10" s="99"/>
      <c r="VC10" s="99"/>
      <c r="VD10" s="99"/>
      <c r="VE10" s="99"/>
      <c r="VF10" s="99"/>
      <c r="VG10" s="99"/>
      <c r="VH10" s="99"/>
      <c r="VI10" s="99"/>
      <c r="VJ10" s="99"/>
      <c r="VK10" s="99"/>
      <c r="VL10" s="99"/>
      <c r="VM10" s="99"/>
      <c r="VN10" s="99"/>
      <c r="VO10" s="99"/>
      <c r="VP10" s="99"/>
      <c r="VQ10" s="99"/>
      <c r="VR10" s="99"/>
      <c r="VS10" s="99"/>
      <c r="VT10" s="99"/>
      <c r="VU10" s="99"/>
      <c r="VV10" s="99"/>
      <c r="VW10" s="99"/>
      <c r="VX10" s="99"/>
      <c r="VY10" s="99"/>
      <c r="VZ10" s="99"/>
      <c r="WA10" s="99"/>
      <c r="WB10" s="99"/>
      <c r="WC10" s="99"/>
      <c r="WD10" s="99"/>
      <c r="WE10" s="99"/>
      <c r="WF10" s="99"/>
      <c r="WG10" s="99"/>
      <c r="WH10" s="99"/>
      <c r="WI10" s="99"/>
      <c r="WJ10" s="99"/>
      <c r="WK10" s="99"/>
      <c r="WL10" s="99"/>
      <c r="WM10" s="99"/>
      <c r="WN10" s="99"/>
      <c r="WO10" s="99"/>
      <c r="WP10" s="99"/>
      <c r="WQ10" s="99"/>
      <c r="WR10" s="99"/>
      <c r="WS10" s="99"/>
      <c r="WT10" s="99"/>
      <c r="WU10" s="99"/>
      <c r="WV10" s="99"/>
      <c r="WW10" s="99"/>
      <c r="WX10" s="99"/>
      <c r="WY10" s="99"/>
      <c r="WZ10" s="99"/>
      <c r="XA10" s="99"/>
      <c r="XB10" s="99"/>
      <c r="XC10" s="99"/>
      <c r="XD10" s="99"/>
      <c r="XE10" s="99"/>
      <c r="XF10" s="99"/>
      <c r="XG10" s="99"/>
      <c r="XH10" s="99"/>
      <c r="XI10" s="99"/>
      <c r="XJ10" s="99"/>
      <c r="XK10" s="99"/>
      <c r="XL10" s="99"/>
      <c r="XM10" s="99"/>
      <c r="XN10" s="99"/>
      <c r="XO10" s="99"/>
      <c r="XP10" s="99"/>
      <c r="XQ10" s="99"/>
      <c r="XR10" s="99"/>
      <c r="XS10" s="99"/>
      <c r="XT10" s="99"/>
      <c r="XU10" s="99"/>
      <c r="XV10" s="99"/>
      <c r="XW10" s="99"/>
      <c r="XX10" s="99"/>
      <c r="XY10" s="99"/>
      <c r="XZ10" s="99"/>
      <c r="YA10" s="99"/>
      <c r="YB10" s="99"/>
      <c r="YC10" s="99"/>
      <c r="YD10" s="99"/>
      <c r="YE10" s="99"/>
      <c r="YF10" s="99"/>
      <c r="YG10" s="99"/>
      <c r="YH10" s="99"/>
      <c r="YI10" s="99"/>
      <c r="YJ10" s="99"/>
      <c r="YK10" s="99"/>
      <c r="YL10" s="99"/>
      <c r="YM10" s="99"/>
      <c r="YN10" s="99"/>
      <c r="YO10" s="99"/>
      <c r="YP10" s="99"/>
      <c r="YQ10" s="99"/>
      <c r="YR10" s="99"/>
      <c r="YS10" s="99"/>
      <c r="YT10" s="99"/>
      <c r="YU10" s="99"/>
      <c r="YV10" s="99"/>
      <c r="YW10" s="99"/>
      <c r="YX10" s="99"/>
      <c r="YY10" s="99"/>
      <c r="YZ10" s="99"/>
      <c r="ZA10" s="99"/>
      <c r="ZB10" s="99"/>
      <c r="ZC10" s="99"/>
      <c r="ZD10" s="99"/>
      <c r="ZE10" s="99"/>
      <c r="ZF10" s="99"/>
      <c r="ZG10" s="99"/>
      <c r="ZH10" s="99"/>
      <c r="ZI10" s="99"/>
      <c r="ZJ10" s="99"/>
      <c r="ZK10" s="99"/>
      <c r="ZL10" s="99"/>
      <c r="ZM10" s="99"/>
      <c r="ZN10" s="99"/>
      <c r="ZO10" s="99"/>
      <c r="ZP10" s="99"/>
      <c r="ZQ10" s="99"/>
      <c r="ZR10" s="99"/>
      <c r="ZS10" s="99"/>
      <c r="ZT10" s="99"/>
      <c r="ZU10" s="99"/>
      <c r="ZV10" s="99"/>
      <c r="ZW10" s="99"/>
      <c r="ZX10" s="99"/>
      <c r="ZY10" s="99"/>
      <c r="ZZ10" s="99"/>
      <c r="AAA10" s="99"/>
      <c r="AAB10" s="99"/>
      <c r="AAC10" s="99"/>
      <c r="AAD10" s="99"/>
      <c r="AAE10" s="99"/>
      <c r="AAF10" s="99"/>
      <c r="AAG10" s="99"/>
      <c r="AAH10" s="99"/>
      <c r="AAI10" s="99"/>
      <c r="AAJ10" s="99"/>
      <c r="AAK10" s="99"/>
      <c r="AAL10" s="99"/>
      <c r="AAM10" s="99"/>
      <c r="AAN10" s="99"/>
      <c r="AAO10" s="99"/>
      <c r="AAP10" s="99"/>
      <c r="AAQ10" s="99"/>
      <c r="AAR10" s="99"/>
      <c r="AAS10" s="99"/>
      <c r="AAT10" s="99"/>
      <c r="AAU10" s="99"/>
      <c r="AAV10" s="99"/>
      <c r="AAW10" s="99"/>
      <c r="AAX10" s="99"/>
      <c r="AAY10" s="99"/>
      <c r="AAZ10" s="99"/>
      <c r="ABA10" s="99"/>
      <c r="ABB10" s="99"/>
      <c r="ABC10" s="99"/>
      <c r="ABD10" s="99"/>
      <c r="ABE10" s="99"/>
      <c r="ABF10" s="99"/>
      <c r="ABG10" s="99"/>
      <c r="ABH10" s="99"/>
      <c r="ABI10" s="99"/>
      <c r="ABJ10" s="99"/>
      <c r="ABK10" s="99"/>
      <c r="ABL10" s="99"/>
      <c r="ABM10" s="99"/>
      <c r="ABN10" s="99"/>
      <c r="ABO10" s="99"/>
      <c r="ABP10" s="99"/>
      <c r="ABQ10" s="99"/>
      <c r="ABR10" s="99"/>
      <c r="ABS10" s="99"/>
      <c r="ABT10" s="99"/>
      <c r="ABU10" s="99"/>
      <c r="ABV10" s="99"/>
      <c r="ABW10" s="99"/>
      <c r="ABX10" s="99"/>
      <c r="ABY10" s="99"/>
      <c r="ABZ10" s="99"/>
      <c r="ACA10" s="99"/>
      <c r="ACB10" s="99"/>
      <c r="ACC10" s="99"/>
      <c r="ACD10" s="99"/>
      <c r="ACE10" s="99"/>
      <c r="ACF10" s="99"/>
      <c r="ACG10" s="99"/>
      <c r="ACH10" s="99"/>
      <c r="ACI10" s="99"/>
      <c r="ACJ10" s="99"/>
      <c r="ACK10" s="99"/>
      <c r="ACL10" s="99"/>
      <c r="ACM10" s="99"/>
      <c r="ACN10" s="99"/>
      <c r="ACO10" s="99"/>
      <c r="ACP10" s="99"/>
      <c r="ACQ10" s="99"/>
      <c r="ACR10" s="99"/>
      <c r="ACS10" s="99"/>
      <c r="ACT10" s="99"/>
      <c r="ACU10" s="99"/>
      <c r="ACV10" s="99"/>
      <c r="ACW10" s="99"/>
      <c r="ACX10" s="99"/>
      <c r="ACY10" s="99"/>
      <c r="ACZ10" s="99"/>
      <c r="ADA10" s="99"/>
      <c r="ADB10" s="99"/>
      <c r="ADC10" s="99"/>
      <c r="ADD10" s="99"/>
      <c r="ADE10" s="99"/>
      <c r="ADF10" s="99"/>
      <c r="ADG10" s="99"/>
      <c r="ADH10" s="99"/>
      <c r="ADI10" s="99"/>
      <c r="ADJ10" s="99"/>
      <c r="ADK10" s="99"/>
      <c r="ADL10" s="99"/>
      <c r="ADM10" s="99"/>
      <c r="ADN10" s="99"/>
      <c r="ADO10" s="99"/>
      <c r="ADP10" s="99"/>
      <c r="ADQ10" s="99"/>
      <c r="ADR10" s="99"/>
      <c r="ADS10" s="99"/>
      <c r="ADT10" s="99"/>
      <c r="ADU10" s="99"/>
      <c r="ADV10" s="99"/>
      <c r="ADW10" s="99"/>
      <c r="ADX10" s="99"/>
      <c r="ADY10" s="99"/>
      <c r="ADZ10" s="99"/>
      <c r="AEA10" s="99"/>
      <c r="AEB10" s="99"/>
      <c r="AEC10" s="99"/>
      <c r="AED10" s="99"/>
      <c r="AEE10" s="99"/>
      <c r="AEF10" s="99"/>
      <c r="AEG10" s="99"/>
      <c r="AEH10" s="99"/>
      <c r="AEI10" s="99"/>
      <c r="AEJ10" s="99"/>
      <c r="AEK10" s="99"/>
      <c r="AEL10" s="99"/>
      <c r="AEM10" s="99"/>
      <c r="AEN10" s="99"/>
      <c r="AEO10" s="99"/>
      <c r="AEP10" s="99"/>
      <c r="AEQ10" s="99"/>
      <c r="AER10" s="99"/>
      <c r="AES10" s="99"/>
      <c r="AET10" s="99"/>
      <c r="AEU10" s="99"/>
      <c r="AEV10" s="99"/>
      <c r="AEW10" s="99"/>
      <c r="AEX10" s="99"/>
      <c r="AEY10" s="99"/>
      <c r="AEZ10" s="99"/>
      <c r="AFA10" s="99"/>
      <c r="AFB10" s="99"/>
      <c r="AFC10" s="99"/>
      <c r="AFD10" s="99"/>
      <c r="AFE10" s="99"/>
      <c r="AFF10" s="99"/>
      <c r="AFG10" s="99"/>
      <c r="AFH10" s="99"/>
      <c r="AFI10" s="99"/>
      <c r="AFJ10" s="99"/>
      <c r="AFK10" s="99"/>
      <c r="AFL10" s="99"/>
      <c r="AFM10" s="99"/>
      <c r="AFN10" s="99"/>
      <c r="AFO10" s="99"/>
      <c r="AFP10" s="99"/>
      <c r="AFQ10" s="99"/>
      <c r="AFR10" s="99"/>
      <c r="AFS10" s="99"/>
      <c r="AFT10" s="99"/>
      <c r="AFU10" s="99"/>
      <c r="AFV10" s="99"/>
      <c r="AFW10" s="99"/>
      <c r="AFX10" s="99"/>
      <c r="AFY10" s="99"/>
      <c r="AFZ10" s="99"/>
      <c r="AGA10" s="99"/>
      <c r="AGB10" s="99"/>
      <c r="AGC10" s="99"/>
      <c r="AGD10" s="99"/>
      <c r="AGE10" s="99"/>
      <c r="AGF10" s="99"/>
      <c r="AGG10" s="99"/>
      <c r="AGH10" s="99"/>
      <c r="AGI10" s="99"/>
      <c r="AGJ10" s="99"/>
      <c r="AGK10" s="99"/>
      <c r="AGL10" s="99"/>
      <c r="AGM10" s="99"/>
      <c r="AGN10" s="99"/>
      <c r="AGO10" s="99"/>
      <c r="AGP10" s="99"/>
      <c r="AGQ10" s="99"/>
      <c r="AGR10" s="99"/>
      <c r="AGS10" s="99"/>
      <c r="AGT10" s="99"/>
      <c r="AGU10" s="99"/>
      <c r="AGV10" s="99"/>
      <c r="AGW10" s="99"/>
      <c r="AGX10" s="99"/>
      <c r="AGY10" s="99"/>
      <c r="AGZ10" s="99"/>
      <c r="AHA10" s="99"/>
      <c r="AHB10" s="99"/>
      <c r="AHC10" s="99"/>
      <c r="AHD10" s="99"/>
      <c r="AHE10" s="99"/>
      <c r="AHF10" s="99"/>
      <c r="AHG10" s="99"/>
      <c r="AHH10" s="99"/>
      <c r="AHI10" s="99"/>
      <c r="AHJ10" s="99"/>
      <c r="AHK10" s="99"/>
      <c r="AHL10" s="99"/>
      <c r="AHM10" s="99"/>
      <c r="AHN10" s="99"/>
      <c r="AHO10" s="99"/>
      <c r="AHP10" s="99"/>
      <c r="AHQ10" s="99"/>
      <c r="AHR10" s="99"/>
      <c r="AHS10" s="99"/>
      <c r="AHT10" s="99"/>
      <c r="AHU10" s="99"/>
      <c r="AHV10" s="99"/>
      <c r="AHW10" s="99"/>
      <c r="AHX10" s="99"/>
      <c r="AHY10" s="99"/>
      <c r="AHZ10" s="99"/>
      <c r="AIA10" s="99"/>
      <c r="AIB10" s="99"/>
      <c r="AIC10" s="99"/>
      <c r="AID10" s="99"/>
      <c r="AIE10" s="99"/>
      <c r="AIF10" s="99"/>
      <c r="AIG10" s="99"/>
      <c r="AIH10" s="99"/>
      <c r="AII10" s="99"/>
      <c r="AIJ10" s="99"/>
      <c r="AIK10" s="99"/>
      <c r="AIL10" s="99"/>
      <c r="AIM10" s="99"/>
      <c r="AIN10" s="99"/>
      <c r="AIO10" s="99"/>
      <c r="AIP10" s="99"/>
      <c r="AIQ10" s="99"/>
      <c r="AIR10" s="99"/>
      <c r="AIS10" s="99"/>
      <c r="AIT10" s="99"/>
      <c r="AIU10" s="99"/>
      <c r="AIV10" s="99"/>
      <c r="AIW10" s="99"/>
      <c r="AIX10" s="99"/>
      <c r="AIY10" s="99"/>
      <c r="AIZ10" s="99"/>
      <c r="AJA10" s="99"/>
      <c r="AJB10" s="99"/>
      <c r="AJC10" s="99"/>
      <c r="AJD10" s="99"/>
      <c r="AJE10" s="99"/>
      <c r="AJF10" s="99"/>
      <c r="AJG10" s="99"/>
      <c r="AJH10" s="99"/>
      <c r="AJI10" s="99"/>
      <c r="AJJ10" s="99"/>
      <c r="AJK10" s="99"/>
      <c r="AJL10" s="99"/>
      <c r="AJM10" s="99"/>
      <c r="AJN10" s="99"/>
      <c r="AJO10" s="99"/>
      <c r="AJP10" s="99"/>
      <c r="AJQ10" s="99"/>
      <c r="AJR10" s="99"/>
      <c r="AJS10" s="99"/>
      <c r="AJT10" s="99"/>
      <c r="AJU10" s="99"/>
      <c r="AJV10" s="99"/>
      <c r="AJW10" s="99"/>
      <c r="AJX10" s="99"/>
      <c r="AJY10" s="99"/>
      <c r="AJZ10" s="99"/>
      <c r="AKA10" s="99"/>
      <c r="AKB10" s="99"/>
      <c r="AKC10" s="99"/>
      <c r="AKD10" s="99"/>
      <c r="AKE10" s="99"/>
      <c r="AKF10" s="99"/>
      <c r="AKG10" s="99"/>
      <c r="AKH10" s="99"/>
      <c r="AKI10" s="99"/>
      <c r="AKJ10" s="99"/>
      <c r="AKK10" s="99"/>
      <c r="AKL10" s="99"/>
      <c r="AKM10" s="99"/>
      <c r="AKN10" s="99"/>
      <c r="AKO10" s="99"/>
      <c r="AKP10" s="99"/>
      <c r="AKQ10" s="99"/>
      <c r="AKR10" s="99"/>
      <c r="AKS10" s="99"/>
      <c r="AKT10" s="99"/>
      <c r="AKU10" s="99"/>
      <c r="AKV10" s="99"/>
      <c r="AKW10" s="99"/>
      <c r="AKX10" s="99"/>
      <c r="AKY10" s="99"/>
      <c r="AKZ10" s="99"/>
      <c r="ALA10" s="99"/>
      <c r="ALB10" s="99"/>
      <c r="ALC10" s="99"/>
      <c r="ALD10" s="99"/>
      <c r="ALE10" s="99"/>
      <c r="ALF10" s="99"/>
      <c r="ALG10" s="99"/>
      <c r="ALH10" s="99"/>
      <c r="ALI10" s="99"/>
      <c r="ALJ10" s="99"/>
      <c r="ALK10" s="99"/>
      <c r="ALL10" s="99"/>
      <c r="ALM10" s="99"/>
      <c r="ALN10" s="99"/>
      <c r="ALO10" s="99"/>
      <c r="ALP10" s="99"/>
      <c r="ALQ10" s="99"/>
      <c r="ALR10" s="99"/>
      <c r="ALS10" s="99"/>
      <c r="ALT10" s="99"/>
      <c r="ALU10" s="99"/>
      <c r="ALV10" s="99"/>
      <c r="ALW10" s="99"/>
      <c r="ALX10" s="99"/>
      <c r="ALY10" s="99"/>
      <c r="ALZ10" s="99"/>
      <c r="AMA10" s="99"/>
      <c r="AMB10" s="99"/>
      <c r="AMC10" s="99"/>
      <c r="AMD10" s="99"/>
      <c r="AME10" s="99"/>
      <c r="AMF10" s="99"/>
      <c r="AMG10" s="99"/>
      <c r="AMH10" s="99"/>
      <c r="AMI10" s="99"/>
      <c r="AMJ10" s="99"/>
    </row>
    <row r="11" spans="1:1024" ht="23.25" customHeight="1">
      <c r="A11" s="99"/>
      <c r="B11" s="596"/>
      <c r="C11" s="596"/>
      <c r="D11" s="596"/>
      <c r="E11" s="596"/>
      <c r="F11" s="596"/>
      <c r="G11" s="117" t="s">
        <v>93</v>
      </c>
      <c r="H11" s="118" t="s">
        <v>99</v>
      </c>
      <c r="I11" s="119"/>
      <c r="J11" s="119"/>
      <c r="K11" s="119"/>
      <c r="L11" s="119"/>
      <c r="M11" s="119"/>
      <c r="N11" s="119"/>
      <c r="O11" s="119"/>
      <c r="P11" s="119"/>
      <c r="Q11" s="119"/>
      <c r="R11" s="119"/>
      <c r="S11" s="119"/>
      <c r="T11" s="119"/>
      <c r="U11" s="119"/>
      <c r="V11" s="119"/>
      <c r="W11" s="119"/>
      <c r="X11" s="119"/>
      <c r="Y11" s="119"/>
      <c r="Z11" s="119"/>
      <c r="AA11" s="119"/>
      <c r="AB11" s="119"/>
      <c r="AC11" s="119"/>
      <c r="AD11" s="120"/>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c r="IR11" s="99"/>
      <c r="IS11" s="99"/>
      <c r="IT11" s="99"/>
      <c r="IU11" s="99"/>
      <c r="IV11" s="99"/>
      <c r="IW11" s="99"/>
      <c r="IX11" s="99"/>
      <c r="IY11" s="99"/>
      <c r="IZ11" s="99"/>
      <c r="JA11" s="99"/>
      <c r="JB11" s="99"/>
      <c r="JC11" s="99"/>
      <c r="JD11" s="99"/>
      <c r="JE11" s="99"/>
      <c r="JF11" s="99"/>
      <c r="JG11" s="99"/>
      <c r="JH11" s="99"/>
      <c r="JI11" s="99"/>
      <c r="JJ11" s="99"/>
      <c r="JK11" s="99"/>
      <c r="JL11" s="99"/>
      <c r="JM11" s="99"/>
      <c r="JN11" s="99"/>
      <c r="JO11" s="99"/>
      <c r="JP11" s="99"/>
      <c r="JQ11" s="99"/>
      <c r="JR11" s="99"/>
      <c r="JS11" s="99"/>
      <c r="JT11" s="99"/>
      <c r="JU11" s="99"/>
      <c r="JV11" s="99"/>
      <c r="JW11" s="99"/>
      <c r="JX11" s="99"/>
      <c r="JY11" s="99"/>
      <c r="JZ11" s="99"/>
      <c r="KA11" s="99"/>
      <c r="KB11" s="99"/>
      <c r="KC11" s="99"/>
      <c r="KD11" s="99"/>
      <c r="KE11" s="99"/>
      <c r="KF11" s="99"/>
      <c r="KG11" s="99"/>
      <c r="KH11" s="99"/>
      <c r="KI11" s="99"/>
      <c r="KJ11" s="99"/>
      <c r="KK11" s="99"/>
      <c r="KL11" s="99"/>
      <c r="KM11" s="99"/>
      <c r="KN11" s="99"/>
      <c r="KO11" s="99"/>
      <c r="KP11" s="99"/>
      <c r="KQ11" s="99"/>
      <c r="KR11" s="99"/>
      <c r="KS11" s="99"/>
      <c r="KT11" s="99"/>
      <c r="KU11" s="99"/>
      <c r="KV11" s="99"/>
      <c r="KW11" s="99"/>
      <c r="KX11" s="99"/>
      <c r="KY11" s="99"/>
      <c r="KZ11" s="99"/>
      <c r="LA11" s="99"/>
      <c r="LB11" s="99"/>
      <c r="LC11" s="99"/>
      <c r="LD11" s="99"/>
      <c r="LE11" s="99"/>
      <c r="LF11" s="99"/>
      <c r="LG11" s="99"/>
      <c r="LH11" s="99"/>
      <c r="LI11" s="99"/>
      <c r="LJ11" s="99"/>
      <c r="LK11" s="99"/>
      <c r="LL11" s="99"/>
      <c r="LM11" s="99"/>
      <c r="LN11" s="99"/>
      <c r="LO11" s="99"/>
      <c r="LP11" s="99"/>
      <c r="LQ11" s="99"/>
      <c r="LR11" s="99"/>
      <c r="LS11" s="99"/>
      <c r="LT11" s="99"/>
      <c r="LU11" s="99"/>
      <c r="LV11" s="99"/>
      <c r="LW11" s="99"/>
      <c r="LX11" s="99"/>
      <c r="LY11" s="99"/>
      <c r="LZ11" s="99"/>
      <c r="MA11" s="99"/>
      <c r="MB11" s="99"/>
      <c r="MC11" s="99"/>
      <c r="MD11" s="99"/>
      <c r="ME11" s="99"/>
      <c r="MF11" s="99"/>
      <c r="MG11" s="99"/>
      <c r="MH11" s="99"/>
      <c r="MI11" s="99"/>
      <c r="MJ11" s="99"/>
      <c r="MK11" s="99"/>
      <c r="ML11" s="99"/>
      <c r="MM11" s="99"/>
      <c r="MN11" s="99"/>
      <c r="MO11" s="99"/>
      <c r="MP11" s="99"/>
      <c r="MQ11" s="99"/>
      <c r="MR11" s="99"/>
      <c r="MS11" s="99"/>
      <c r="MT11" s="99"/>
      <c r="MU11" s="99"/>
      <c r="MV11" s="99"/>
      <c r="MW11" s="99"/>
      <c r="MX11" s="99"/>
      <c r="MY11" s="99"/>
      <c r="MZ11" s="99"/>
      <c r="NA11" s="99"/>
      <c r="NB11" s="99"/>
      <c r="NC11" s="99"/>
      <c r="ND11" s="99"/>
      <c r="NE11" s="99"/>
      <c r="NF11" s="99"/>
      <c r="NG11" s="99"/>
      <c r="NH11" s="99"/>
      <c r="NI11" s="99"/>
      <c r="NJ11" s="99"/>
      <c r="NK11" s="99"/>
      <c r="NL11" s="99"/>
      <c r="NM11" s="99"/>
      <c r="NN11" s="99"/>
      <c r="NO11" s="99"/>
      <c r="NP11" s="99"/>
      <c r="NQ11" s="99"/>
      <c r="NR11" s="99"/>
      <c r="NS11" s="99"/>
      <c r="NT11" s="99"/>
      <c r="NU11" s="99"/>
      <c r="NV11" s="99"/>
      <c r="NW11" s="99"/>
      <c r="NX11" s="99"/>
      <c r="NY11" s="99"/>
      <c r="NZ11" s="99"/>
      <c r="OA11" s="99"/>
      <c r="OB11" s="99"/>
      <c r="OC11" s="99"/>
      <c r="OD11" s="99"/>
      <c r="OE11" s="99"/>
      <c r="OF11" s="99"/>
      <c r="OG11" s="99"/>
      <c r="OH11" s="99"/>
      <c r="OI11" s="99"/>
      <c r="OJ11" s="99"/>
      <c r="OK11" s="99"/>
      <c r="OL11" s="99"/>
      <c r="OM11" s="99"/>
      <c r="ON11" s="99"/>
      <c r="OO11" s="99"/>
      <c r="OP11" s="99"/>
      <c r="OQ11" s="99"/>
      <c r="OR11" s="99"/>
      <c r="OS11" s="99"/>
      <c r="OT11" s="99"/>
      <c r="OU11" s="99"/>
      <c r="OV11" s="99"/>
      <c r="OW11" s="99"/>
      <c r="OX11" s="99"/>
      <c r="OY11" s="99"/>
      <c r="OZ11" s="99"/>
      <c r="PA11" s="99"/>
      <c r="PB11" s="99"/>
      <c r="PC11" s="99"/>
      <c r="PD11" s="99"/>
      <c r="PE11" s="99"/>
      <c r="PF11" s="99"/>
      <c r="PG11" s="99"/>
      <c r="PH11" s="99"/>
      <c r="PI11" s="99"/>
      <c r="PJ11" s="99"/>
      <c r="PK11" s="99"/>
      <c r="PL11" s="99"/>
      <c r="PM11" s="99"/>
      <c r="PN11" s="99"/>
      <c r="PO11" s="99"/>
      <c r="PP11" s="99"/>
      <c r="PQ11" s="99"/>
      <c r="PR11" s="99"/>
      <c r="PS11" s="99"/>
      <c r="PT11" s="99"/>
      <c r="PU11" s="99"/>
      <c r="PV11" s="99"/>
      <c r="PW11" s="99"/>
      <c r="PX11" s="99"/>
      <c r="PY11" s="99"/>
      <c r="PZ11" s="99"/>
      <c r="QA11" s="99"/>
      <c r="QB11" s="99"/>
      <c r="QC11" s="99"/>
      <c r="QD11" s="99"/>
      <c r="QE11" s="99"/>
      <c r="QF11" s="99"/>
      <c r="QG11" s="99"/>
      <c r="QH11" s="99"/>
      <c r="QI11" s="99"/>
      <c r="QJ11" s="99"/>
      <c r="QK11" s="99"/>
      <c r="QL11" s="99"/>
      <c r="QM11" s="99"/>
      <c r="QN11" s="99"/>
      <c r="QO11" s="99"/>
      <c r="QP11" s="99"/>
      <c r="QQ11" s="99"/>
      <c r="QR11" s="99"/>
      <c r="QS11" s="99"/>
      <c r="QT11" s="99"/>
      <c r="QU11" s="99"/>
      <c r="QV11" s="99"/>
      <c r="QW11" s="99"/>
      <c r="QX11" s="99"/>
      <c r="QY11" s="99"/>
      <c r="QZ11" s="99"/>
      <c r="RA11" s="99"/>
      <c r="RB11" s="99"/>
      <c r="RC11" s="99"/>
      <c r="RD11" s="99"/>
      <c r="RE11" s="99"/>
      <c r="RF11" s="99"/>
      <c r="RG11" s="99"/>
      <c r="RH11" s="99"/>
      <c r="RI11" s="99"/>
      <c r="RJ11" s="99"/>
      <c r="RK11" s="99"/>
      <c r="RL11" s="99"/>
      <c r="RM11" s="99"/>
      <c r="RN11" s="99"/>
      <c r="RO11" s="99"/>
      <c r="RP11" s="99"/>
      <c r="RQ11" s="99"/>
      <c r="RR11" s="99"/>
      <c r="RS11" s="99"/>
      <c r="RT11" s="99"/>
      <c r="RU11" s="99"/>
      <c r="RV11" s="99"/>
      <c r="RW11" s="99"/>
      <c r="RX11" s="99"/>
      <c r="RY11" s="99"/>
      <c r="RZ11" s="99"/>
      <c r="SA11" s="99"/>
      <c r="SB11" s="99"/>
      <c r="SC11" s="99"/>
      <c r="SD11" s="99"/>
      <c r="SE11" s="99"/>
      <c r="SF11" s="99"/>
      <c r="SG11" s="99"/>
      <c r="SH11" s="99"/>
      <c r="SI11" s="99"/>
      <c r="SJ11" s="99"/>
      <c r="SK11" s="99"/>
      <c r="SL11" s="99"/>
      <c r="SM11" s="99"/>
      <c r="SN11" s="99"/>
      <c r="SO11" s="99"/>
      <c r="SP11" s="99"/>
      <c r="SQ11" s="99"/>
      <c r="SR11" s="99"/>
      <c r="SS11" s="99"/>
      <c r="ST11" s="99"/>
      <c r="SU11" s="99"/>
      <c r="SV11" s="99"/>
      <c r="SW11" s="99"/>
      <c r="SX11" s="99"/>
      <c r="SY11" s="99"/>
      <c r="SZ11" s="99"/>
      <c r="TA11" s="99"/>
      <c r="TB11" s="99"/>
      <c r="TC11" s="99"/>
      <c r="TD11" s="99"/>
      <c r="TE11" s="99"/>
      <c r="TF11" s="99"/>
      <c r="TG11" s="99"/>
      <c r="TH11" s="99"/>
      <c r="TI11" s="99"/>
      <c r="TJ11" s="99"/>
      <c r="TK11" s="99"/>
      <c r="TL11" s="99"/>
      <c r="TM11" s="99"/>
      <c r="TN11" s="99"/>
      <c r="TO11" s="99"/>
      <c r="TP11" s="99"/>
      <c r="TQ11" s="99"/>
      <c r="TR11" s="99"/>
      <c r="TS11" s="99"/>
      <c r="TT11" s="99"/>
      <c r="TU11" s="99"/>
      <c r="TV11" s="99"/>
      <c r="TW11" s="99"/>
      <c r="TX11" s="99"/>
      <c r="TY11" s="99"/>
      <c r="TZ11" s="99"/>
      <c r="UA11" s="99"/>
      <c r="UB11" s="99"/>
      <c r="UC11" s="99"/>
      <c r="UD11" s="99"/>
      <c r="UE11" s="99"/>
      <c r="UF11" s="99"/>
      <c r="UG11" s="99"/>
      <c r="UH11" s="99"/>
      <c r="UI11" s="99"/>
      <c r="UJ11" s="99"/>
      <c r="UK11" s="99"/>
      <c r="UL11" s="99"/>
      <c r="UM11" s="99"/>
      <c r="UN11" s="99"/>
      <c r="UO11" s="99"/>
      <c r="UP11" s="99"/>
      <c r="UQ11" s="99"/>
      <c r="UR11" s="99"/>
      <c r="US11" s="99"/>
      <c r="UT11" s="99"/>
      <c r="UU11" s="99"/>
      <c r="UV11" s="99"/>
      <c r="UW11" s="99"/>
      <c r="UX11" s="99"/>
      <c r="UY11" s="99"/>
      <c r="UZ11" s="99"/>
      <c r="VA11" s="99"/>
      <c r="VB11" s="99"/>
      <c r="VC11" s="99"/>
      <c r="VD11" s="99"/>
      <c r="VE11" s="99"/>
      <c r="VF11" s="99"/>
      <c r="VG11" s="99"/>
      <c r="VH11" s="99"/>
      <c r="VI11" s="99"/>
      <c r="VJ11" s="99"/>
      <c r="VK11" s="99"/>
      <c r="VL11" s="99"/>
      <c r="VM11" s="99"/>
      <c r="VN11" s="99"/>
      <c r="VO11" s="99"/>
      <c r="VP11" s="99"/>
      <c r="VQ11" s="99"/>
      <c r="VR11" s="99"/>
      <c r="VS11" s="99"/>
      <c r="VT11" s="99"/>
      <c r="VU11" s="99"/>
      <c r="VV11" s="99"/>
      <c r="VW11" s="99"/>
      <c r="VX11" s="99"/>
      <c r="VY11" s="99"/>
      <c r="VZ11" s="99"/>
      <c r="WA11" s="99"/>
      <c r="WB11" s="99"/>
      <c r="WC11" s="99"/>
      <c r="WD11" s="99"/>
      <c r="WE11" s="99"/>
      <c r="WF11" s="99"/>
      <c r="WG11" s="99"/>
      <c r="WH11" s="99"/>
      <c r="WI11" s="99"/>
      <c r="WJ11" s="99"/>
      <c r="WK11" s="99"/>
      <c r="WL11" s="99"/>
      <c r="WM11" s="99"/>
      <c r="WN11" s="99"/>
      <c r="WO11" s="99"/>
      <c r="WP11" s="99"/>
      <c r="WQ11" s="99"/>
      <c r="WR11" s="99"/>
      <c r="WS11" s="99"/>
      <c r="WT11" s="99"/>
      <c r="WU11" s="99"/>
      <c r="WV11" s="99"/>
      <c r="WW11" s="99"/>
      <c r="WX11" s="99"/>
      <c r="WY11" s="99"/>
      <c r="WZ11" s="99"/>
      <c r="XA11" s="99"/>
      <c r="XB11" s="99"/>
      <c r="XC11" s="99"/>
      <c r="XD11" s="99"/>
      <c r="XE11" s="99"/>
      <c r="XF11" s="99"/>
      <c r="XG11" s="99"/>
      <c r="XH11" s="99"/>
      <c r="XI11" s="99"/>
      <c r="XJ11" s="99"/>
      <c r="XK11" s="99"/>
      <c r="XL11" s="99"/>
      <c r="XM11" s="99"/>
      <c r="XN11" s="99"/>
      <c r="XO11" s="99"/>
      <c r="XP11" s="99"/>
      <c r="XQ11" s="99"/>
      <c r="XR11" s="99"/>
      <c r="XS11" s="99"/>
      <c r="XT11" s="99"/>
      <c r="XU11" s="99"/>
      <c r="XV11" s="99"/>
      <c r="XW11" s="99"/>
      <c r="XX11" s="99"/>
      <c r="XY11" s="99"/>
      <c r="XZ11" s="99"/>
      <c r="YA11" s="99"/>
      <c r="YB11" s="99"/>
      <c r="YC11" s="99"/>
      <c r="YD11" s="99"/>
      <c r="YE11" s="99"/>
      <c r="YF11" s="99"/>
      <c r="YG11" s="99"/>
      <c r="YH11" s="99"/>
      <c r="YI11" s="99"/>
      <c r="YJ11" s="99"/>
      <c r="YK11" s="99"/>
      <c r="YL11" s="99"/>
      <c r="YM11" s="99"/>
      <c r="YN11" s="99"/>
      <c r="YO11" s="99"/>
      <c r="YP11" s="99"/>
      <c r="YQ11" s="99"/>
      <c r="YR11" s="99"/>
      <c r="YS11" s="99"/>
      <c r="YT11" s="99"/>
      <c r="YU11" s="99"/>
      <c r="YV11" s="99"/>
      <c r="YW11" s="99"/>
      <c r="YX11" s="99"/>
      <c r="YY11" s="99"/>
      <c r="YZ11" s="99"/>
      <c r="ZA11" s="99"/>
      <c r="ZB11" s="99"/>
      <c r="ZC11" s="99"/>
      <c r="ZD11" s="99"/>
      <c r="ZE11" s="99"/>
      <c r="ZF11" s="99"/>
      <c r="ZG11" s="99"/>
      <c r="ZH11" s="99"/>
      <c r="ZI11" s="99"/>
      <c r="ZJ11" s="99"/>
      <c r="ZK11" s="99"/>
      <c r="ZL11" s="99"/>
      <c r="ZM11" s="99"/>
      <c r="ZN11" s="99"/>
      <c r="ZO11" s="99"/>
      <c r="ZP11" s="99"/>
      <c r="ZQ11" s="99"/>
      <c r="ZR11" s="99"/>
      <c r="ZS11" s="99"/>
      <c r="ZT11" s="99"/>
      <c r="ZU11" s="99"/>
      <c r="ZV11" s="99"/>
      <c r="ZW11" s="99"/>
      <c r="ZX11" s="99"/>
      <c r="ZY11" s="99"/>
      <c r="ZZ11" s="99"/>
      <c r="AAA11" s="99"/>
      <c r="AAB11" s="99"/>
      <c r="AAC11" s="99"/>
      <c r="AAD11" s="99"/>
      <c r="AAE11" s="99"/>
      <c r="AAF11" s="99"/>
      <c r="AAG11" s="99"/>
      <c r="AAH11" s="99"/>
      <c r="AAI11" s="99"/>
      <c r="AAJ11" s="99"/>
      <c r="AAK11" s="99"/>
      <c r="AAL11" s="99"/>
      <c r="AAM11" s="99"/>
      <c r="AAN11" s="99"/>
      <c r="AAO11" s="99"/>
      <c r="AAP11" s="99"/>
      <c r="AAQ11" s="99"/>
      <c r="AAR11" s="99"/>
      <c r="AAS11" s="99"/>
      <c r="AAT11" s="99"/>
      <c r="AAU11" s="99"/>
      <c r="AAV11" s="99"/>
      <c r="AAW11" s="99"/>
      <c r="AAX11" s="99"/>
      <c r="AAY11" s="99"/>
      <c r="AAZ11" s="99"/>
      <c r="ABA11" s="99"/>
      <c r="ABB11" s="99"/>
      <c r="ABC11" s="99"/>
      <c r="ABD11" s="99"/>
      <c r="ABE11" s="99"/>
      <c r="ABF11" s="99"/>
      <c r="ABG11" s="99"/>
      <c r="ABH11" s="99"/>
      <c r="ABI11" s="99"/>
      <c r="ABJ11" s="99"/>
      <c r="ABK11" s="99"/>
      <c r="ABL11" s="99"/>
      <c r="ABM11" s="99"/>
      <c r="ABN11" s="99"/>
      <c r="ABO11" s="99"/>
      <c r="ABP11" s="99"/>
      <c r="ABQ11" s="99"/>
      <c r="ABR11" s="99"/>
      <c r="ABS11" s="99"/>
      <c r="ABT11" s="99"/>
      <c r="ABU11" s="99"/>
      <c r="ABV11" s="99"/>
      <c r="ABW11" s="99"/>
      <c r="ABX11" s="99"/>
      <c r="ABY11" s="99"/>
      <c r="ABZ11" s="99"/>
      <c r="ACA11" s="99"/>
      <c r="ACB11" s="99"/>
      <c r="ACC11" s="99"/>
      <c r="ACD11" s="99"/>
      <c r="ACE11" s="99"/>
      <c r="ACF11" s="99"/>
      <c r="ACG11" s="99"/>
      <c r="ACH11" s="99"/>
      <c r="ACI11" s="99"/>
      <c r="ACJ11" s="99"/>
      <c r="ACK11" s="99"/>
      <c r="ACL11" s="99"/>
      <c r="ACM11" s="99"/>
      <c r="ACN11" s="99"/>
      <c r="ACO11" s="99"/>
      <c r="ACP11" s="99"/>
      <c r="ACQ11" s="99"/>
      <c r="ACR11" s="99"/>
      <c r="ACS11" s="99"/>
      <c r="ACT11" s="99"/>
      <c r="ACU11" s="99"/>
      <c r="ACV11" s="99"/>
      <c r="ACW11" s="99"/>
      <c r="ACX11" s="99"/>
      <c r="ACY11" s="99"/>
      <c r="ACZ11" s="99"/>
      <c r="ADA11" s="99"/>
      <c r="ADB11" s="99"/>
      <c r="ADC11" s="99"/>
      <c r="ADD11" s="99"/>
      <c r="ADE11" s="99"/>
      <c r="ADF11" s="99"/>
      <c r="ADG11" s="99"/>
      <c r="ADH11" s="99"/>
      <c r="ADI11" s="99"/>
      <c r="ADJ11" s="99"/>
      <c r="ADK11" s="99"/>
      <c r="ADL11" s="99"/>
      <c r="ADM11" s="99"/>
      <c r="ADN11" s="99"/>
      <c r="ADO11" s="99"/>
      <c r="ADP11" s="99"/>
      <c r="ADQ11" s="99"/>
      <c r="ADR11" s="99"/>
      <c r="ADS11" s="99"/>
      <c r="ADT11" s="99"/>
      <c r="ADU11" s="99"/>
      <c r="ADV11" s="99"/>
      <c r="ADW11" s="99"/>
      <c r="ADX11" s="99"/>
      <c r="ADY11" s="99"/>
      <c r="ADZ11" s="99"/>
      <c r="AEA11" s="99"/>
      <c r="AEB11" s="99"/>
      <c r="AEC11" s="99"/>
      <c r="AED11" s="99"/>
      <c r="AEE11" s="99"/>
      <c r="AEF11" s="99"/>
      <c r="AEG11" s="99"/>
      <c r="AEH11" s="99"/>
      <c r="AEI11" s="99"/>
      <c r="AEJ11" s="99"/>
      <c r="AEK11" s="99"/>
      <c r="AEL11" s="99"/>
      <c r="AEM11" s="99"/>
      <c r="AEN11" s="99"/>
      <c r="AEO11" s="99"/>
      <c r="AEP11" s="99"/>
      <c r="AEQ11" s="99"/>
      <c r="AER11" s="99"/>
      <c r="AES11" s="99"/>
      <c r="AET11" s="99"/>
      <c r="AEU11" s="99"/>
      <c r="AEV11" s="99"/>
      <c r="AEW11" s="99"/>
      <c r="AEX11" s="99"/>
      <c r="AEY11" s="99"/>
      <c r="AEZ11" s="99"/>
      <c r="AFA11" s="99"/>
      <c r="AFB11" s="99"/>
      <c r="AFC11" s="99"/>
      <c r="AFD11" s="99"/>
      <c r="AFE11" s="99"/>
      <c r="AFF11" s="99"/>
      <c r="AFG11" s="99"/>
      <c r="AFH11" s="99"/>
      <c r="AFI11" s="99"/>
      <c r="AFJ11" s="99"/>
      <c r="AFK11" s="99"/>
      <c r="AFL11" s="99"/>
      <c r="AFM11" s="99"/>
      <c r="AFN11" s="99"/>
      <c r="AFO11" s="99"/>
      <c r="AFP11" s="99"/>
      <c r="AFQ11" s="99"/>
      <c r="AFR11" s="99"/>
      <c r="AFS11" s="99"/>
      <c r="AFT11" s="99"/>
      <c r="AFU11" s="99"/>
      <c r="AFV11" s="99"/>
      <c r="AFW11" s="99"/>
      <c r="AFX11" s="99"/>
      <c r="AFY11" s="99"/>
      <c r="AFZ11" s="99"/>
      <c r="AGA11" s="99"/>
      <c r="AGB11" s="99"/>
      <c r="AGC11" s="99"/>
      <c r="AGD11" s="99"/>
      <c r="AGE11" s="99"/>
      <c r="AGF11" s="99"/>
      <c r="AGG11" s="99"/>
      <c r="AGH11" s="99"/>
      <c r="AGI11" s="99"/>
      <c r="AGJ11" s="99"/>
      <c r="AGK11" s="99"/>
      <c r="AGL11" s="99"/>
      <c r="AGM11" s="99"/>
      <c r="AGN11" s="99"/>
      <c r="AGO11" s="99"/>
      <c r="AGP11" s="99"/>
      <c r="AGQ11" s="99"/>
      <c r="AGR11" s="99"/>
      <c r="AGS11" s="99"/>
      <c r="AGT11" s="99"/>
      <c r="AGU11" s="99"/>
      <c r="AGV11" s="99"/>
      <c r="AGW11" s="99"/>
      <c r="AGX11" s="99"/>
      <c r="AGY11" s="99"/>
      <c r="AGZ11" s="99"/>
      <c r="AHA11" s="99"/>
      <c r="AHB11" s="99"/>
      <c r="AHC11" s="99"/>
      <c r="AHD11" s="99"/>
      <c r="AHE11" s="99"/>
      <c r="AHF11" s="99"/>
      <c r="AHG11" s="99"/>
      <c r="AHH11" s="99"/>
      <c r="AHI11" s="99"/>
      <c r="AHJ11" s="99"/>
      <c r="AHK11" s="99"/>
      <c r="AHL11" s="99"/>
      <c r="AHM11" s="99"/>
      <c r="AHN11" s="99"/>
      <c r="AHO11" s="99"/>
      <c r="AHP11" s="99"/>
      <c r="AHQ11" s="99"/>
      <c r="AHR11" s="99"/>
      <c r="AHS11" s="99"/>
      <c r="AHT11" s="99"/>
      <c r="AHU11" s="99"/>
      <c r="AHV11" s="99"/>
      <c r="AHW11" s="99"/>
      <c r="AHX11" s="99"/>
      <c r="AHY11" s="99"/>
      <c r="AHZ11" s="99"/>
      <c r="AIA11" s="99"/>
      <c r="AIB11" s="99"/>
      <c r="AIC11" s="99"/>
      <c r="AID11" s="99"/>
      <c r="AIE11" s="99"/>
      <c r="AIF11" s="99"/>
      <c r="AIG11" s="99"/>
      <c r="AIH11" s="99"/>
      <c r="AII11" s="99"/>
      <c r="AIJ11" s="99"/>
      <c r="AIK11" s="99"/>
      <c r="AIL11" s="99"/>
      <c r="AIM11" s="99"/>
      <c r="AIN11" s="99"/>
      <c r="AIO11" s="99"/>
      <c r="AIP11" s="99"/>
      <c r="AIQ11" s="99"/>
      <c r="AIR11" s="99"/>
      <c r="AIS11" s="99"/>
      <c r="AIT11" s="99"/>
      <c r="AIU11" s="99"/>
      <c r="AIV11" s="99"/>
      <c r="AIW11" s="99"/>
      <c r="AIX11" s="99"/>
      <c r="AIY11" s="99"/>
      <c r="AIZ11" s="99"/>
      <c r="AJA11" s="99"/>
      <c r="AJB11" s="99"/>
      <c r="AJC11" s="99"/>
      <c r="AJD11" s="99"/>
      <c r="AJE11" s="99"/>
      <c r="AJF11" s="99"/>
      <c r="AJG11" s="99"/>
      <c r="AJH11" s="99"/>
      <c r="AJI11" s="99"/>
      <c r="AJJ11" s="99"/>
      <c r="AJK11" s="99"/>
      <c r="AJL11" s="99"/>
      <c r="AJM11" s="99"/>
      <c r="AJN11" s="99"/>
      <c r="AJO11" s="99"/>
      <c r="AJP11" s="99"/>
      <c r="AJQ11" s="99"/>
      <c r="AJR11" s="99"/>
      <c r="AJS11" s="99"/>
      <c r="AJT11" s="99"/>
      <c r="AJU11" s="99"/>
      <c r="AJV11" s="99"/>
      <c r="AJW11" s="99"/>
      <c r="AJX11" s="99"/>
      <c r="AJY11" s="99"/>
      <c r="AJZ11" s="99"/>
      <c r="AKA11" s="99"/>
      <c r="AKB11" s="99"/>
      <c r="AKC11" s="99"/>
      <c r="AKD11" s="99"/>
      <c r="AKE11" s="99"/>
      <c r="AKF11" s="99"/>
      <c r="AKG11" s="99"/>
      <c r="AKH11" s="99"/>
      <c r="AKI11" s="99"/>
      <c r="AKJ11" s="99"/>
      <c r="AKK11" s="99"/>
      <c r="AKL11" s="99"/>
      <c r="AKM11" s="99"/>
      <c r="AKN11" s="99"/>
      <c r="AKO11" s="99"/>
      <c r="AKP11" s="99"/>
      <c r="AKQ11" s="99"/>
      <c r="AKR11" s="99"/>
      <c r="AKS11" s="99"/>
      <c r="AKT11" s="99"/>
      <c r="AKU11" s="99"/>
      <c r="AKV11" s="99"/>
      <c r="AKW11" s="99"/>
      <c r="AKX11" s="99"/>
      <c r="AKY11" s="99"/>
      <c r="AKZ11" s="99"/>
      <c r="ALA11" s="99"/>
      <c r="ALB11" s="99"/>
      <c r="ALC11" s="99"/>
      <c r="ALD11" s="99"/>
      <c r="ALE11" s="99"/>
      <c r="ALF11" s="99"/>
      <c r="ALG11" s="99"/>
      <c r="ALH11" s="99"/>
      <c r="ALI11" s="99"/>
      <c r="ALJ11" s="99"/>
      <c r="ALK11" s="99"/>
      <c r="ALL11" s="99"/>
      <c r="ALM11" s="99"/>
      <c r="ALN11" s="99"/>
      <c r="ALO11" s="99"/>
      <c r="ALP11" s="99"/>
      <c r="ALQ11" s="99"/>
      <c r="ALR11" s="99"/>
      <c r="ALS11" s="99"/>
      <c r="ALT11" s="99"/>
      <c r="ALU11" s="99"/>
      <c r="ALV11" s="99"/>
      <c r="ALW11" s="99"/>
      <c r="ALX11" s="99"/>
      <c r="ALY11" s="99"/>
      <c r="ALZ11" s="99"/>
      <c r="AMA11" s="99"/>
      <c r="AMB11" s="99"/>
      <c r="AMC11" s="99"/>
      <c r="AMD11" s="99"/>
      <c r="AME11" s="99"/>
      <c r="AMF11" s="99"/>
      <c r="AMG11" s="99"/>
      <c r="AMH11" s="99"/>
      <c r="AMI11" s="99"/>
      <c r="AMJ11" s="99"/>
    </row>
    <row r="12" spans="1:1024" s="121" customFormat="1"/>
    <row r="13" spans="1:1024" s="121" customFormat="1" ht="14.25">
      <c r="B13" s="121" t="s">
        <v>26</v>
      </c>
    </row>
    <row r="14" spans="1:1024" s="121" customFormat="1" ht="14.25">
      <c r="B14" s="122" t="s">
        <v>27</v>
      </c>
      <c r="AC14" s="114"/>
      <c r="AD14" s="114"/>
    </row>
    <row r="15" spans="1:1024" s="121" customFormat="1" ht="6" customHeight="1">
      <c r="B15" s="99"/>
      <c r="AC15" s="99"/>
      <c r="AD15" s="99"/>
    </row>
    <row r="16" spans="1:1024" ht="4.5" customHeight="1">
      <c r="A16" s="121"/>
      <c r="B16" s="597" t="s">
        <v>28</v>
      </c>
      <c r="C16" s="597"/>
      <c r="D16" s="597"/>
      <c r="E16" s="597"/>
      <c r="F16" s="597"/>
      <c r="G16" s="123"/>
      <c r="H16" s="124"/>
      <c r="I16" s="124"/>
      <c r="J16" s="124"/>
      <c r="K16" s="124"/>
      <c r="L16" s="124"/>
      <c r="M16" s="124"/>
      <c r="N16" s="124"/>
      <c r="O16" s="124"/>
      <c r="P16" s="124"/>
      <c r="Q16" s="124"/>
      <c r="R16" s="124"/>
      <c r="S16" s="124"/>
      <c r="T16" s="124"/>
      <c r="U16" s="124"/>
      <c r="V16" s="124"/>
      <c r="W16" s="124"/>
      <c r="X16" s="124"/>
      <c r="Y16" s="124"/>
      <c r="Z16" s="123"/>
      <c r="AA16" s="124"/>
      <c r="AB16" s="124"/>
      <c r="AC16" s="598"/>
      <c r="AD16" s="598"/>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c r="IW16" s="99"/>
      <c r="IX16" s="99"/>
      <c r="IY16" s="99"/>
      <c r="IZ16" s="99"/>
      <c r="JA16" s="99"/>
      <c r="JB16" s="99"/>
      <c r="JC16" s="99"/>
      <c r="JD16" s="99"/>
      <c r="JE16" s="99"/>
      <c r="JF16" s="99"/>
      <c r="JG16" s="99"/>
      <c r="JH16" s="99"/>
      <c r="JI16" s="99"/>
      <c r="JJ16" s="99"/>
      <c r="JK16" s="99"/>
      <c r="JL16" s="99"/>
      <c r="JM16" s="99"/>
      <c r="JN16" s="99"/>
      <c r="JO16" s="99"/>
      <c r="JP16" s="99"/>
      <c r="JQ16" s="99"/>
      <c r="JR16" s="99"/>
      <c r="JS16" s="99"/>
      <c r="JT16" s="99"/>
      <c r="JU16" s="99"/>
      <c r="JV16" s="99"/>
      <c r="JW16" s="99"/>
      <c r="JX16" s="99"/>
      <c r="JY16" s="99"/>
      <c r="JZ16" s="99"/>
      <c r="KA16" s="99"/>
      <c r="KB16" s="99"/>
      <c r="KC16" s="99"/>
      <c r="KD16" s="99"/>
      <c r="KE16" s="99"/>
      <c r="KF16" s="99"/>
      <c r="KG16" s="99"/>
      <c r="KH16" s="99"/>
      <c r="KI16" s="99"/>
      <c r="KJ16" s="99"/>
      <c r="KK16" s="99"/>
      <c r="KL16" s="99"/>
      <c r="KM16" s="99"/>
      <c r="KN16" s="99"/>
      <c r="KO16" s="99"/>
      <c r="KP16" s="99"/>
      <c r="KQ16" s="99"/>
      <c r="KR16" s="99"/>
      <c r="KS16" s="99"/>
      <c r="KT16" s="99"/>
      <c r="KU16" s="99"/>
      <c r="KV16" s="99"/>
      <c r="KW16" s="99"/>
      <c r="KX16" s="99"/>
      <c r="KY16" s="99"/>
      <c r="KZ16" s="99"/>
      <c r="LA16" s="99"/>
      <c r="LB16" s="99"/>
      <c r="LC16" s="99"/>
      <c r="LD16" s="99"/>
      <c r="LE16" s="99"/>
      <c r="LF16" s="99"/>
      <c r="LG16" s="99"/>
      <c r="LH16" s="99"/>
      <c r="LI16" s="99"/>
      <c r="LJ16" s="99"/>
      <c r="LK16" s="99"/>
      <c r="LL16" s="99"/>
      <c r="LM16" s="99"/>
      <c r="LN16" s="99"/>
      <c r="LO16" s="99"/>
      <c r="LP16" s="99"/>
      <c r="LQ16" s="99"/>
      <c r="LR16" s="99"/>
      <c r="LS16" s="99"/>
      <c r="LT16" s="99"/>
      <c r="LU16" s="99"/>
      <c r="LV16" s="99"/>
      <c r="LW16" s="99"/>
      <c r="LX16" s="99"/>
      <c r="LY16" s="99"/>
      <c r="LZ16" s="99"/>
      <c r="MA16" s="99"/>
      <c r="MB16" s="99"/>
      <c r="MC16" s="99"/>
      <c r="MD16" s="99"/>
      <c r="ME16" s="99"/>
      <c r="MF16" s="99"/>
      <c r="MG16" s="99"/>
      <c r="MH16" s="99"/>
      <c r="MI16" s="99"/>
      <c r="MJ16" s="99"/>
      <c r="MK16" s="99"/>
      <c r="ML16" s="99"/>
      <c r="MM16" s="99"/>
      <c r="MN16" s="99"/>
      <c r="MO16" s="99"/>
      <c r="MP16" s="99"/>
      <c r="MQ16" s="99"/>
      <c r="MR16" s="99"/>
      <c r="MS16" s="99"/>
      <c r="MT16" s="99"/>
      <c r="MU16" s="99"/>
      <c r="MV16" s="99"/>
      <c r="MW16" s="99"/>
      <c r="MX16" s="99"/>
      <c r="MY16" s="99"/>
      <c r="MZ16" s="99"/>
      <c r="NA16" s="99"/>
      <c r="NB16" s="99"/>
      <c r="NC16" s="99"/>
      <c r="ND16" s="99"/>
      <c r="NE16" s="99"/>
      <c r="NF16" s="99"/>
      <c r="NG16" s="99"/>
      <c r="NH16" s="99"/>
      <c r="NI16" s="99"/>
      <c r="NJ16" s="99"/>
      <c r="NK16" s="99"/>
      <c r="NL16" s="99"/>
      <c r="NM16" s="99"/>
      <c r="NN16" s="99"/>
      <c r="NO16" s="99"/>
      <c r="NP16" s="99"/>
      <c r="NQ16" s="99"/>
      <c r="NR16" s="99"/>
      <c r="NS16" s="99"/>
      <c r="NT16" s="99"/>
      <c r="NU16" s="99"/>
      <c r="NV16" s="99"/>
      <c r="NW16" s="99"/>
      <c r="NX16" s="99"/>
      <c r="NY16" s="99"/>
      <c r="NZ16" s="99"/>
      <c r="OA16" s="99"/>
      <c r="OB16" s="99"/>
      <c r="OC16" s="99"/>
      <c r="OD16" s="99"/>
      <c r="OE16" s="99"/>
      <c r="OF16" s="99"/>
      <c r="OG16" s="99"/>
      <c r="OH16" s="99"/>
      <c r="OI16" s="99"/>
      <c r="OJ16" s="99"/>
      <c r="OK16" s="99"/>
      <c r="OL16" s="99"/>
      <c r="OM16" s="99"/>
      <c r="ON16" s="99"/>
      <c r="OO16" s="99"/>
      <c r="OP16" s="99"/>
      <c r="OQ16" s="99"/>
      <c r="OR16" s="99"/>
      <c r="OS16" s="99"/>
      <c r="OT16" s="99"/>
      <c r="OU16" s="99"/>
      <c r="OV16" s="99"/>
      <c r="OW16" s="99"/>
      <c r="OX16" s="99"/>
      <c r="OY16" s="99"/>
      <c r="OZ16" s="99"/>
      <c r="PA16" s="99"/>
      <c r="PB16" s="99"/>
      <c r="PC16" s="99"/>
      <c r="PD16" s="99"/>
      <c r="PE16" s="99"/>
      <c r="PF16" s="99"/>
      <c r="PG16" s="99"/>
      <c r="PH16" s="99"/>
      <c r="PI16" s="99"/>
      <c r="PJ16" s="99"/>
      <c r="PK16" s="99"/>
      <c r="PL16" s="99"/>
      <c r="PM16" s="99"/>
      <c r="PN16" s="99"/>
      <c r="PO16" s="99"/>
      <c r="PP16" s="99"/>
      <c r="PQ16" s="99"/>
      <c r="PR16" s="99"/>
      <c r="PS16" s="99"/>
      <c r="PT16" s="99"/>
      <c r="PU16" s="99"/>
      <c r="PV16" s="99"/>
      <c r="PW16" s="99"/>
      <c r="PX16" s="99"/>
      <c r="PY16" s="99"/>
      <c r="PZ16" s="99"/>
      <c r="QA16" s="99"/>
      <c r="QB16" s="99"/>
      <c r="QC16" s="99"/>
      <c r="QD16" s="99"/>
      <c r="QE16" s="99"/>
      <c r="QF16" s="99"/>
      <c r="QG16" s="99"/>
      <c r="QH16" s="99"/>
      <c r="QI16" s="99"/>
      <c r="QJ16" s="99"/>
      <c r="QK16" s="99"/>
      <c r="QL16" s="99"/>
      <c r="QM16" s="99"/>
      <c r="QN16" s="99"/>
      <c r="QO16" s="99"/>
      <c r="QP16" s="99"/>
      <c r="QQ16" s="99"/>
      <c r="QR16" s="99"/>
      <c r="QS16" s="99"/>
      <c r="QT16" s="99"/>
      <c r="QU16" s="99"/>
      <c r="QV16" s="99"/>
      <c r="QW16" s="99"/>
      <c r="QX16" s="99"/>
      <c r="QY16" s="99"/>
      <c r="QZ16" s="99"/>
      <c r="RA16" s="99"/>
      <c r="RB16" s="99"/>
      <c r="RC16" s="99"/>
      <c r="RD16" s="99"/>
      <c r="RE16" s="99"/>
      <c r="RF16" s="99"/>
      <c r="RG16" s="99"/>
      <c r="RH16" s="99"/>
      <c r="RI16" s="99"/>
      <c r="RJ16" s="99"/>
      <c r="RK16" s="99"/>
      <c r="RL16" s="99"/>
      <c r="RM16" s="99"/>
      <c r="RN16" s="99"/>
      <c r="RO16" s="99"/>
      <c r="RP16" s="99"/>
      <c r="RQ16" s="99"/>
      <c r="RR16" s="99"/>
      <c r="RS16" s="99"/>
      <c r="RT16" s="99"/>
      <c r="RU16" s="99"/>
      <c r="RV16" s="99"/>
      <c r="RW16" s="99"/>
      <c r="RX16" s="99"/>
      <c r="RY16" s="99"/>
      <c r="RZ16" s="99"/>
      <c r="SA16" s="99"/>
      <c r="SB16" s="99"/>
      <c r="SC16" s="99"/>
      <c r="SD16" s="99"/>
      <c r="SE16" s="99"/>
      <c r="SF16" s="99"/>
      <c r="SG16" s="99"/>
      <c r="SH16" s="99"/>
      <c r="SI16" s="99"/>
      <c r="SJ16" s="99"/>
      <c r="SK16" s="99"/>
      <c r="SL16" s="99"/>
      <c r="SM16" s="99"/>
      <c r="SN16" s="99"/>
      <c r="SO16" s="99"/>
      <c r="SP16" s="99"/>
      <c r="SQ16" s="99"/>
      <c r="SR16" s="99"/>
      <c r="SS16" s="99"/>
      <c r="ST16" s="99"/>
      <c r="SU16" s="99"/>
      <c r="SV16" s="99"/>
      <c r="SW16" s="99"/>
      <c r="SX16" s="99"/>
      <c r="SY16" s="99"/>
      <c r="SZ16" s="99"/>
      <c r="TA16" s="99"/>
      <c r="TB16" s="99"/>
      <c r="TC16" s="99"/>
      <c r="TD16" s="99"/>
      <c r="TE16" s="99"/>
      <c r="TF16" s="99"/>
      <c r="TG16" s="99"/>
      <c r="TH16" s="99"/>
      <c r="TI16" s="99"/>
      <c r="TJ16" s="99"/>
      <c r="TK16" s="99"/>
      <c r="TL16" s="99"/>
      <c r="TM16" s="99"/>
      <c r="TN16" s="99"/>
      <c r="TO16" s="99"/>
      <c r="TP16" s="99"/>
      <c r="TQ16" s="99"/>
      <c r="TR16" s="99"/>
      <c r="TS16" s="99"/>
      <c r="TT16" s="99"/>
      <c r="TU16" s="99"/>
      <c r="TV16" s="99"/>
      <c r="TW16" s="99"/>
      <c r="TX16" s="99"/>
      <c r="TY16" s="99"/>
      <c r="TZ16" s="99"/>
      <c r="UA16" s="99"/>
      <c r="UB16" s="99"/>
      <c r="UC16" s="99"/>
      <c r="UD16" s="99"/>
      <c r="UE16" s="99"/>
      <c r="UF16" s="99"/>
      <c r="UG16" s="99"/>
      <c r="UH16" s="99"/>
      <c r="UI16" s="99"/>
      <c r="UJ16" s="99"/>
      <c r="UK16" s="99"/>
      <c r="UL16" s="99"/>
      <c r="UM16" s="99"/>
      <c r="UN16" s="99"/>
      <c r="UO16" s="99"/>
      <c r="UP16" s="99"/>
      <c r="UQ16" s="99"/>
      <c r="UR16" s="99"/>
      <c r="US16" s="99"/>
      <c r="UT16" s="99"/>
      <c r="UU16" s="99"/>
      <c r="UV16" s="99"/>
      <c r="UW16" s="99"/>
      <c r="UX16" s="99"/>
      <c r="UY16" s="99"/>
      <c r="UZ16" s="99"/>
      <c r="VA16" s="99"/>
      <c r="VB16" s="99"/>
      <c r="VC16" s="99"/>
      <c r="VD16" s="99"/>
      <c r="VE16" s="99"/>
      <c r="VF16" s="99"/>
      <c r="VG16" s="99"/>
      <c r="VH16" s="99"/>
      <c r="VI16" s="99"/>
      <c r="VJ16" s="99"/>
      <c r="VK16" s="99"/>
      <c r="VL16" s="99"/>
      <c r="VM16" s="99"/>
      <c r="VN16" s="99"/>
      <c r="VO16" s="99"/>
      <c r="VP16" s="99"/>
      <c r="VQ16" s="99"/>
      <c r="VR16" s="99"/>
      <c r="VS16" s="99"/>
      <c r="VT16" s="99"/>
      <c r="VU16" s="99"/>
      <c r="VV16" s="99"/>
      <c r="VW16" s="99"/>
      <c r="VX16" s="99"/>
      <c r="VY16" s="99"/>
      <c r="VZ16" s="99"/>
      <c r="WA16" s="99"/>
      <c r="WB16" s="99"/>
      <c r="WC16" s="99"/>
      <c r="WD16" s="99"/>
      <c r="WE16" s="99"/>
      <c r="WF16" s="99"/>
      <c r="WG16" s="99"/>
      <c r="WH16" s="99"/>
      <c r="WI16" s="99"/>
      <c r="WJ16" s="99"/>
      <c r="WK16" s="99"/>
      <c r="WL16" s="99"/>
      <c r="WM16" s="99"/>
      <c r="WN16" s="99"/>
      <c r="WO16" s="99"/>
      <c r="WP16" s="99"/>
      <c r="WQ16" s="99"/>
      <c r="WR16" s="99"/>
      <c r="WS16" s="99"/>
      <c r="WT16" s="99"/>
      <c r="WU16" s="99"/>
      <c r="WV16" s="99"/>
      <c r="WW16" s="99"/>
      <c r="WX16" s="99"/>
      <c r="WY16" s="99"/>
      <c r="WZ16" s="99"/>
      <c r="XA16" s="99"/>
      <c r="XB16" s="99"/>
      <c r="XC16" s="99"/>
      <c r="XD16" s="99"/>
      <c r="XE16" s="99"/>
      <c r="XF16" s="99"/>
      <c r="XG16" s="99"/>
      <c r="XH16" s="99"/>
      <c r="XI16" s="99"/>
      <c r="XJ16" s="99"/>
      <c r="XK16" s="99"/>
      <c r="XL16" s="99"/>
      <c r="XM16" s="99"/>
      <c r="XN16" s="99"/>
      <c r="XO16" s="99"/>
      <c r="XP16" s="99"/>
      <c r="XQ16" s="99"/>
      <c r="XR16" s="99"/>
      <c r="XS16" s="99"/>
      <c r="XT16" s="99"/>
      <c r="XU16" s="99"/>
      <c r="XV16" s="99"/>
      <c r="XW16" s="99"/>
      <c r="XX16" s="99"/>
      <c r="XY16" s="99"/>
      <c r="XZ16" s="99"/>
      <c r="YA16" s="99"/>
      <c r="YB16" s="99"/>
      <c r="YC16" s="99"/>
      <c r="YD16" s="99"/>
      <c r="YE16" s="99"/>
      <c r="YF16" s="99"/>
      <c r="YG16" s="99"/>
      <c r="YH16" s="99"/>
      <c r="YI16" s="99"/>
      <c r="YJ16" s="99"/>
      <c r="YK16" s="99"/>
      <c r="YL16" s="99"/>
      <c r="YM16" s="99"/>
      <c r="YN16" s="99"/>
      <c r="YO16" s="99"/>
      <c r="YP16" s="99"/>
      <c r="YQ16" s="99"/>
      <c r="YR16" s="99"/>
      <c r="YS16" s="99"/>
      <c r="YT16" s="99"/>
      <c r="YU16" s="99"/>
      <c r="YV16" s="99"/>
      <c r="YW16" s="99"/>
      <c r="YX16" s="99"/>
      <c r="YY16" s="99"/>
      <c r="YZ16" s="99"/>
      <c r="ZA16" s="99"/>
      <c r="ZB16" s="99"/>
      <c r="ZC16" s="99"/>
      <c r="ZD16" s="99"/>
      <c r="ZE16" s="99"/>
      <c r="ZF16" s="99"/>
      <c r="ZG16" s="99"/>
      <c r="ZH16" s="99"/>
      <c r="ZI16" s="99"/>
      <c r="ZJ16" s="99"/>
      <c r="ZK16" s="99"/>
      <c r="ZL16" s="99"/>
      <c r="ZM16" s="99"/>
      <c r="ZN16" s="99"/>
      <c r="ZO16" s="99"/>
      <c r="ZP16" s="99"/>
      <c r="ZQ16" s="99"/>
      <c r="ZR16" s="99"/>
      <c r="ZS16" s="99"/>
      <c r="ZT16" s="99"/>
      <c r="ZU16" s="99"/>
      <c r="ZV16" s="99"/>
      <c r="ZW16" s="99"/>
      <c r="ZX16" s="99"/>
      <c r="ZY16" s="99"/>
      <c r="ZZ16" s="99"/>
      <c r="AAA16" s="99"/>
      <c r="AAB16" s="99"/>
      <c r="AAC16" s="99"/>
      <c r="AAD16" s="99"/>
      <c r="AAE16" s="99"/>
      <c r="AAF16" s="99"/>
      <c r="AAG16" s="99"/>
      <c r="AAH16" s="99"/>
      <c r="AAI16" s="99"/>
      <c r="AAJ16" s="99"/>
      <c r="AAK16" s="99"/>
      <c r="AAL16" s="99"/>
      <c r="AAM16" s="99"/>
      <c r="AAN16" s="99"/>
      <c r="AAO16" s="99"/>
      <c r="AAP16" s="99"/>
      <c r="AAQ16" s="99"/>
      <c r="AAR16" s="99"/>
      <c r="AAS16" s="99"/>
      <c r="AAT16" s="99"/>
      <c r="AAU16" s="99"/>
      <c r="AAV16" s="99"/>
      <c r="AAW16" s="99"/>
      <c r="AAX16" s="99"/>
      <c r="AAY16" s="99"/>
      <c r="AAZ16" s="99"/>
      <c r="ABA16" s="99"/>
      <c r="ABB16" s="99"/>
      <c r="ABC16" s="99"/>
      <c r="ABD16" s="99"/>
      <c r="ABE16" s="99"/>
      <c r="ABF16" s="99"/>
      <c r="ABG16" s="99"/>
      <c r="ABH16" s="99"/>
      <c r="ABI16" s="99"/>
      <c r="ABJ16" s="99"/>
      <c r="ABK16" s="99"/>
      <c r="ABL16" s="99"/>
      <c r="ABM16" s="99"/>
      <c r="ABN16" s="99"/>
      <c r="ABO16" s="99"/>
      <c r="ABP16" s="99"/>
      <c r="ABQ16" s="99"/>
      <c r="ABR16" s="99"/>
      <c r="ABS16" s="99"/>
      <c r="ABT16" s="99"/>
      <c r="ABU16" s="99"/>
      <c r="ABV16" s="99"/>
      <c r="ABW16" s="99"/>
      <c r="ABX16" s="99"/>
      <c r="ABY16" s="99"/>
      <c r="ABZ16" s="99"/>
      <c r="ACA16" s="99"/>
      <c r="ACB16" s="99"/>
      <c r="ACC16" s="99"/>
      <c r="ACD16" s="99"/>
      <c r="ACE16" s="99"/>
      <c r="ACF16" s="99"/>
      <c r="ACG16" s="99"/>
      <c r="ACH16" s="99"/>
      <c r="ACI16" s="99"/>
      <c r="ACJ16" s="99"/>
      <c r="ACK16" s="99"/>
      <c r="ACL16" s="99"/>
      <c r="ACM16" s="99"/>
      <c r="ACN16" s="99"/>
      <c r="ACO16" s="99"/>
      <c r="ACP16" s="99"/>
      <c r="ACQ16" s="99"/>
      <c r="ACR16" s="99"/>
      <c r="ACS16" s="99"/>
      <c r="ACT16" s="99"/>
      <c r="ACU16" s="99"/>
      <c r="ACV16" s="99"/>
      <c r="ACW16" s="99"/>
      <c r="ACX16" s="99"/>
      <c r="ACY16" s="99"/>
      <c r="ACZ16" s="99"/>
      <c r="ADA16" s="99"/>
      <c r="ADB16" s="99"/>
      <c r="ADC16" s="99"/>
      <c r="ADD16" s="99"/>
      <c r="ADE16" s="99"/>
      <c r="ADF16" s="99"/>
      <c r="ADG16" s="99"/>
      <c r="ADH16" s="99"/>
      <c r="ADI16" s="99"/>
      <c r="ADJ16" s="99"/>
      <c r="ADK16" s="99"/>
      <c r="ADL16" s="99"/>
      <c r="ADM16" s="99"/>
      <c r="ADN16" s="99"/>
      <c r="ADO16" s="99"/>
      <c r="ADP16" s="99"/>
      <c r="ADQ16" s="99"/>
      <c r="ADR16" s="99"/>
      <c r="ADS16" s="99"/>
      <c r="ADT16" s="99"/>
      <c r="ADU16" s="99"/>
      <c r="ADV16" s="99"/>
      <c r="ADW16" s="99"/>
      <c r="ADX16" s="99"/>
      <c r="ADY16" s="99"/>
      <c r="ADZ16" s="99"/>
      <c r="AEA16" s="99"/>
      <c r="AEB16" s="99"/>
      <c r="AEC16" s="99"/>
      <c r="AED16" s="99"/>
      <c r="AEE16" s="99"/>
      <c r="AEF16" s="99"/>
      <c r="AEG16" s="99"/>
      <c r="AEH16" s="99"/>
      <c r="AEI16" s="99"/>
      <c r="AEJ16" s="99"/>
      <c r="AEK16" s="99"/>
      <c r="AEL16" s="99"/>
      <c r="AEM16" s="99"/>
      <c r="AEN16" s="99"/>
      <c r="AEO16" s="99"/>
      <c r="AEP16" s="99"/>
      <c r="AEQ16" s="99"/>
      <c r="AER16" s="99"/>
      <c r="AES16" s="99"/>
      <c r="AET16" s="99"/>
      <c r="AEU16" s="99"/>
      <c r="AEV16" s="99"/>
      <c r="AEW16" s="99"/>
      <c r="AEX16" s="99"/>
      <c r="AEY16" s="99"/>
      <c r="AEZ16" s="99"/>
      <c r="AFA16" s="99"/>
      <c r="AFB16" s="99"/>
      <c r="AFC16" s="99"/>
      <c r="AFD16" s="99"/>
      <c r="AFE16" s="99"/>
      <c r="AFF16" s="99"/>
      <c r="AFG16" s="99"/>
      <c r="AFH16" s="99"/>
      <c r="AFI16" s="99"/>
      <c r="AFJ16" s="99"/>
      <c r="AFK16" s="99"/>
      <c r="AFL16" s="99"/>
      <c r="AFM16" s="99"/>
      <c r="AFN16" s="99"/>
      <c r="AFO16" s="99"/>
      <c r="AFP16" s="99"/>
      <c r="AFQ16" s="99"/>
      <c r="AFR16" s="99"/>
      <c r="AFS16" s="99"/>
      <c r="AFT16" s="99"/>
      <c r="AFU16" s="99"/>
      <c r="AFV16" s="99"/>
      <c r="AFW16" s="99"/>
      <c r="AFX16" s="99"/>
      <c r="AFY16" s="99"/>
      <c r="AFZ16" s="99"/>
      <c r="AGA16" s="99"/>
      <c r="AGB16" s="99"/>
      <c r="AGC16" s="99"/>
      <c r="AGD16" s="99"/>
      <c r="AGE16" s="99"/>
      <c r="AGF16" s="99"/>
      <c r="AGG16" s="99"/>
      <c r="AGH16" s="99"/>
      <c r="AGI16" s="99"/>
      <c r="AGJ16" s="99"/>
      <c r="AGK16" s="99"/>
      <c r="AGL16" s="99"/>
      <c r="AGM16" s="99"/>
      <c r="AGN16" s="99"/>
      <c r="AGO16" s="99"/>
      <c r="AGP16" s="99"/>
      <c r="AGQ16" s="99"/>
      <c r="AGR16" s="99"/>
      <c r="AGS16" s="99"/>
      <c r="AGT16" s="99"/>
      <c r="AGU16" s="99"/>
      <c r="AGV16" s="99"/>
      <c r="AGW16" s="99"/>
      <c r="AGX16" s="99"/>
      <c r="AGY16" s="99"/>
      <c r="AGZ16" s="99"/>
      <c r="AHA16" s="99"/>
      <c r="AHB16" s="99"/>
      <c r="AHC16" s="99"/>
      <c r="AHD16" s="99"/>
      <c r="AHE16" s="99"/>
      <c r="AHF16" s="99"/>
      <c r="AHG16" s="99"/>
      <c r="AHH16" s="99"/>
      <c r="AHI16" s="99"/>
      <c r="AHJ16" s="99"/>
      <c r="AHK16" s="99"/>
      <c r="AHL16" s="99"/>
      <c r="AHM16" s="99"/>
      <c r="AHN16" s="99"/>
      <c r="AHO16" s="99"/>
      <c r="AHP16" s="99"/>
      <c r="AHQ16" s="99"/>
      <c r="AHR16" s="99"/>
      <c r="AHS16" s="99"/>
      <c r="AHT16" s="99"/>
      <c r="AHU16" s="99"/>
      <c r="AHV16" s="99"/>
      <c r="AHW16" s="99"/>
      <c r="AHX16" s="99"/>
      <c r="AHY16" s="99"/>
      <c r="AHZ16" s="99"/>
      <c r="AIA16" s="99"/>
      <c r="AIB16" s="99"/>
      <c r="AIC16" s="99"/>
      <c r="AID16" s="99"/>
      <c r="AIE16" s="99"/>
      <c r="AIF16" s="99"/>
      <c r="AIG16" s="99"/>
      <c r="AIH16" s="99"/>
      <c r="AII16" s="99"/>
      <c r="AIJ16" s="99"/>
      <c r="AIK16" s="99"/>
      <c r="AIL16" s="99"/>
      <c r="AIM16" s="99"/>
      <c r="AIN16" s="99"/>
      <c r="AIO16" s="99"/>
      <c r="AIP16" s="99"/>
      <c r="AIQ16" s="99"/>
      <c r="AIR16" s="99"/>
      <c r="AIS16" s="99"/>
      <c r="AIT16" s="99"/>
      <c r="AIU16" s="99"/>
      <c r="AIV16" s="99"/>
      <c r="AIW16" s="99"/>
      <c r="AIX16" s="99"/>
      <c r="AIY16" s="99"/>
      <c r="AIZ16" s="99"/>
      <c r="AJA16" s="99"/>
      <c r="AJB16" s="99"/>
      <c r="AJC16" s="99"/>
      <c r="AJD16" s="99"/>
      <c r="AJE16" s="99"/>
      <c r="AJF16" s="99"/>
      <c r="AJG16" s="99"/>
      <c r="AJH16" s="99"/>
      <c r="AJI16" s="99"/>
      <c r="AJJ16" s="99"/>
      <c r="AJK16" s="99"/>
      <c r="AJL16" s="99"/>
      <c r="AJM16" s="99"/>
      <c r="AJN16" s="99"/>
      <c r="AJO16" s="99"/>
      <c r="AJP16" s="99"/>
      <c r="AJQ16" s="99"/>
      <c r="AJR16" s="99"/>
      <c r="AJS16" s="99"/>
      <c r="AJT16" s="99"/>
      <c r="AJU16" s="99"/>
      <c r="AJV16" s="99"/>
      <c r="AJW16" s="99"/>
      <c r="AJX16" s="99"/>
      <c r="AJY16" s="99"/>
      <c r="AJZ16" s="99"/>
      <c r="AKA16" s="99"/>
      <c r="AKB16" s="99"/>
      <c r="AKC16" s="99"/>
      <c r="AKD16" s="99"/>
      <c r="AKE16" s="99"/>
      <c r="AKF16" s="99"/>
      <c r="AKG16" s="99"/>
      <c r="AKH16" s="99"/>
      <c r="AKI16" s="99"/>
      <c r="AKJ16" s="99"/>
      <c r="AKK16" s="99"/>
      <c r="AKL16" s="99"/>
      <c r="AKM16" s="99"/>
      <c r="AKN16" s="99"/>
      <c r="AKO16" s="99"/>
      <c r="AKP16" s="99"/>
      <c r="AKQ16" s="99"/>
      <c r="AKR16" s="99"/>
      <c r="AKS16" s="99"/>
      <c r="AKT16" s="99"/>
      <c r="AKU16" s="99"/>
      <c r="AKV16" s="99"/>
      <c r="AKW16" s="99"/>
      <c r="AKX16" s="99"/>
      <c r="AKY16" s="99"/>
      <c r="AKZ16" s="99"/>
      <c r="ALA16" s="99"/>
      <c r="ALB16" s="99"/>
      <c r="ALC16" s="99"/>
      <c r="ALD16" s="99"/>
      <c r="ALE16" s="99"/>
      <c r="ALF16" s="99"/>
      <c r="ALG16" s="99"/>
      <c r="ALH16" s="99"/>
      <c r="ALI16" s="99"/>
      <c r="ALJ16" s="99"/>
      <c r="ALK16" s="99"/>
      <c r="ALL16" s="99"/>
      <c r="ALM16" s="99"/>
      <c r="ALN16" s="99"/>
      <c r="ALO16" s="99"/>
      <c r="ALP16" s="99"/>
      <c r="ALQ16" s="99"/>
      <c r="ALR16" s="99"/>
      <c r="ALS16" s="99"/>
      <c r="ALT16" s="99"/>
      <c r="ALU16" s="99"/>
      <c r="ALV16" s="99"/>
      <c r="ALW16" s="99"/>
      <c r="ALX16" s="99"/>
      <c r="ALY16" s="99"/>
      <c r="ALZ16" s="99"/>
      <c r="AMA16" s="99"/>
      <c r="AMB16" s="99"/>
      <c r="AMC16" s="99"/>
      <c r="AMD16" s="99"/>
      <c r="AME16" s="99"/>
      <c r="AMF16" s="99"/>
      <c r="AMG16" s="99"/>
      <c r="AMH16" s="99"/>
      <c r="AMI16" s="99"/>
      <c r="AMJ16" s="99"/>
    </row>
    <row r="17" spans="1:1024" ht="15.75" customHeight="1">
      <c r="A17" s="121"/>
      <c r="B17" s="597"/>
      <c r="C17" s="597"/>
      <c r="D17" s="597"/>
      <c r="E17" s="597"/>
      <c r="F17" s="597"/>
      <c r="G17" s="125"/>
      <c r="H17" s="122" t="s">
        <v>29</v>
      </c>
      <c r="I17" s="99"/>
      <c r="J17" s="99"/>
      <c r="K17" s="99"/>
      <c r="L17" s="99"/>
      <c r="M17" s="99"/>
      <c r="N17" s="99"/>
      <c r="O17" s="99"/>
      <c r="P17" s="99"/>
      <c r="Q17" s="99"/>
      <c r="R17" s="99"/>
      <c r="S17" s="99"/>
      <c r="T17" s="99"/>
      <c r="U17" s="99"/>
      <c r="V17" s="99"/>
      <c r="W17" s="99"/>
      <c r="X17" s="99"/>
      <c r="Y17" s="99"/>
      <c r="Z17" s="126"/>
      <c r="AA17" s="127" t="s">
        <v>100</v>
      </c>
      <c r="AB17" s="127" t="s">
        <v>101</v>
      </c>
      <c r="AC17" s="127" t="s">
        <v>102</v>
      </c>
      <c r="AD17" s="128"/>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99"/>
      <c r="NF17" s="99"/>
      <c r="NG17" s="99"/>
      <c r="NH17" s="99"/>
      <c r="NI17" s="99"/>
      <c r="NJ17" s="99"/>
      <c r="NK17" s="99"/>
      <c r="NL17" s="99"/>
      <c r="NM17" s="99"/>
      <c r="NN17" s="99"/>
      <c r="NO17" s="99"/>
      <c r="NP17" s="99"/>
      <c r="NQ17" s="99"/>
      <c r="NR17" s="99"/>
      <c r="NS17" s="99"/>
      <c r="NT17" s="99"/>
      <c r="NU17" s="99"/>
      <c r="NV17" s="99"/>
      <c r="NW17" s="99"/>
      <c r="NX17" s="99"/>
      <c r="NY17" s="99"/>
      <c r="NZ17" s="99"/>
      <c r="OA17" s="99"/>
      <c r="OB17" s="99"/>
      <c r="OC17" s="99"/>
      <c r="OD17" s="99"/>
      <c r="OE17" s="99"/>
      <c r="OF17" s="99"/>
      <c r="OG17" s="99"/>
      <c r="OH17" s="99"/>
      <c r="OI17" s="99"/>
      <c r="OJ17" s="99"/>
      <c r="OK17" s="99"/>
      <c r="OL17" s="99"/>
      <c r="OM17" s="99"/>
      <c r="ON17" s="99"/>
      <c r="OO17" s="99"/>
      <c r="OP17" s="99"/>
      <c r="OQ17" s="99"/>
      <c r="OR17" s="99"/>
      <c r="OS17" s="99"/>
      <c r="OT17" s="99"/>
      <c r="OU17" s="99"/>
      <c r="OV17" s="99"/>
      <c r="OW17" s="99"/>
      <c r="OX17" s="99"/>
      <c r="OY17" s="99"/>
      <c r="OZ17" s="99"/>
      <c r="PA17" s="99"/>
      <c r="PB17" s="99"/>
      <c r="PC17" s="99"/>
      <c r="PD17" s="99"/>
      <c r="PE17" s="99"/>
      <c r="PF17" s="99"/>
      <c r="PG17" s="99"/>
      <c r="PH17" s="99"/>
      <c r="PI17" s="99"/>
      <c r="PJ17" s="99"/>
      <c r="PK17" s="99"/>
      <c r="PL17" s="99"/>
      <c r="PM17" s="99"/>
      <c r="PN17" s="99"/>
      <c r="PO17" s="99"/>
      <c r="PP17" s="99"/>
      <c r="PQ17" s="99"/>
      <c r="PR17" s="99"/>
      <c r="PS17" s="99"/>
      <c r="PT17" s="99"/>
      <c r="PU17" s="99"/>
      <c r="PV17" s="99"/>
      <c r="PW17" s="99"/>
      <c r="PX17" s="99"/>
      <c r="PY17" s="99"/>
      <c r="PZ17" s="99"/>
      <c r="QA17" s="99"/>
      <c r="QB17" s="99"/>
      <c r="QC17" s="99"/>
      <c r="QD17" s="99"/>
      <c r="QE17" s="99"/>
      <c r="QF17" s="99"/>
      <c r="QG17" s="99"/>
      <c r="QH17" s="99"/>
      <c r="QI17" s="99"/>
      <c r="QJ17" s="99"/>
      <c r="QK17" s="99"/>
      <c r="QL17" s="99"/>
      <c r="QM17" s="99"/>
      <c r="QN17" s="99"/>
      <c r="QO17" s="99"/>
      <c r="QP17" s="99"/>
      <c r="QQ17" s="99"/>
      <c r="QR17" s="99"/>
      <c r="QS17" s="99"/>
      <c r="QT17" s="99"/>
      <c r="QU17" s="99"/>
      <c r="QV17" s="99"/>
      <c r="QW17" s="99"/>
      <c r="QX17" s="99"/>
      <c r="QY17" s="99"/>
      <c r="QZ17" s="99"/>
      <c r="RA17" s="99"/>
      <c r="RB17" s="99"/>
      <c r="RC17" s="99"/>
      <c r="RD17" s="99"/>
      <c r="RE17" s="99"/>
      <c r="RF17" s="99"/>
      <c r="RG17" s="99"/>
      <c r="RH17" s="99"/>
      <c r="RI17" s="99"/>
      <c r="RJ17" s="99"/>
      <c r="RK17" s="99"/>
      <c r="RL17" s="99"/>
      <c r="RM17" s="99"/>
      <c r="RN17" s="99"/>
      <c r="RO17" s="99"/>
      <c r="RP17" s="99"/>
      <c r="RQ17" s="99"/>
      <c r="RR17" s="99"/>
      <c r="RS17" s="99"/>
      <c r="RT17" s="99"/>
      <c r="RU17" s="99"/>
      <c r="RV17" s="99"/>
      <c r="RW17" s="99"/>
      <c r="RX17" s="99"/>
      <c r="RY17" s="99"/>
      <c r="RZ17" s="99"/>
      <c r="SA17" s="99"/>
      <c r="SB17" s="99"/>
      <c r="SC17" s="99"/>
      <c r="SD17" s="99"/>
      <c r="SE17" s="99"/>
      <c r="SF17" s="99"/>
      <c r="SG17" s="99"/>
      <c r="SH17" s="99"/>
      <c r="SI17" s="99"/>
      <c r="SJ17" s="99"/>
      <c r="SK17" s="99"/>
      <c r="SL17" s="99"/>
      <c r="SM17" s="99"/>
      <c r="SN17" s="99"/>
      <c r="SO17" s="99"/>
      <c r="SP17" s="99"/>
      <c r="SQ17" s="99"/>
      <c r="SR17" s="99"/>
      <c r="SS17" s="99"/>
      <c r="ST17" s="99"/>
      <c r="SU17" s="99"/>
      <c r="SV17" s="99"/>
      <c r="SW17" s="99"/>
      <c r="SX17" s="99"/>
      <c r="SY17" s="99"/>
      <c r="SZ17" s="99"/>
      <c r="TA17" s="99"/>
      <c r="TB17" s="99"/>
      <c r="TC17" s="99"/>
      <c r="TD17" s="99"/>
      <c r="TE17" s="99"/>
      <c r="TF17" s="99"/>
      <c r="TG17" s="99"/>
      <c r="TH17" s="99"/>
      <c r="TI17" s="99"/>
      <c r="TJ17" s="99"/>
      <c r="TK17" s="99"/>
      <c r="TL17" s="99"/>
      <c r="TM17" s="99"/>
      <c r="TN17" s="99"/>
      <c r="TO17" s="99"/>
      <c r="TP17" s="99"/>
      <c r="TQ17" s="99"/>
      <c r="TR17" s="99"/>
      <c r="TS17" s="99"/>
      <c r="TT17" s="99"/>
      <c r="TU17" s="99"/>
      <c r="TV17" s="99"/>
      <c r="TW17" s="99"/>
      <c r="TX17" s="99"/>
      <c r="TY17" s="99"/>
      <c r="TZ17" s="99"/>
      <c r="UA17" s="99"/>
      <c r="UB17" s="99"/>
      <c r="UC17" s="99"/>
      <c r="UD17" s="99"/>
      <c r="UE17" s="99"/>
      <c r="UF17" s="99"/>
      <c r="UG17" s="99"/>
      <c r="UH17" s="99"/>
      <c r="UI17" s="99"/>
      <c r="UJ17" s="99"/>
      <c r="UK17" s="99"/>
      <c r="UL17" s="99"/>
      <c r="UM17" s="99"/>
      <c r="UN17" s="99"/>
      <c r="UO17" s="99"/>
      <c r="UP17" s="99"/>
      <c r="UQ17" s="99"/>
      <c r="UR17" s="99"/>
      <c r="US17" s="99"/>
      <c r="UT17" s="99"/>
      <c r="UU17" s="99"/>
      <c r="UV17" s="99"/>
      <c r="UW17" s="99"/>
      <c r="UX17" s="99"/>
      <c r="UY17" s="99"/>
      <c r="UZ17" s="99"/>
      <c r="VA17" s="99"/>
      <c r="VB17" s="99"/>
      <c r="VC17" s="99"/>
      <c r="VD17" s="99"/>
      <c r="VE17" s="99"/>
      <c r="VF17" s="99"/>
      <c r="VG17" s="99"/>
      <c r="VH17" s="99"/>
      <c r="VI17" s="99"/>
      <c r="VJ17" s="99"/>
      <c r="VK17" s="99"/>
      <c r="VL17" s="99"/>
      <c r="VM17" s="99"/>
      <c r="VN17" s="99"/>
      <c r="VO17" s="99"/>
      <c r="VP17" s="99"/>
      <c r="VQ17" s="99"/>
      <c r="VR17" s="99"/>
      <c r="VS17" s="99"/>
      <c r="VT17" s="99"/>
      <c r="VU17" s="99"/>
      <c r="VV17" s="99"/>
      <c r="VW17" s="99"/>
      <c r="VX17" s="99"/>
      <c r="VY17" s="99"/>
      <c r="VZ17" s="99"/>
      <c r="WA17" s="99"/>
      <c r="WB17" s="99"/>
      <c r="WC17" s="99"/>
      <c r="WD17" s="99"/>
      <c r="WE17" s="99"/>
      <c r="WF17" s="99"/>
      <c r="WG17" s="99"/>
      <c r="WH17" s="99"/>
      <c r="WI17" s="99"/>
      <c r="WJ17" s="99"/>
      <c r="WK17" s="99"/>
      <c r="WL17" s="99"/>
      <c r="WM17" s="99"/>
      <c r="WN17" s="99"/>
      <c r="WO17" s="99"/>
      <c r="WP17" s="99"/>
      <c r="WQ17" s="99"/>
      <c r="WR17" s="99"/>
      <c r="WS17" s="99"/>
      <c r="WT17" s="99"/>
      <c r="WU17" s="99"/>
      <c r="WV17" s="99"/>
      <c r="WW17" s="99"/>
      <c r="WX17" s="99"/>
      <c r="WY17" s="99"/>
      <c r="WZ17" s="99"/>
      <c r="XA17" s="99"/>
      <c r="XB17" s="99"/>
      <c r="XC17" s="99"/>
      <c r="XD17" s="99"/>
      <c r="XE17" s="99"/>
      <c r="XF17" s="99"/>
      <c r="XG17" s="99"/>
      <c r="XH17" s="99"/>
      <c r="XI17" s="99"/>
      <c r="XJ17" s="99"/>
      <c r="XK17" s="99"/>
      <c r="XL17" s="99"/>
      <c r="XM17" s="99"/>
      <c r="XN17" s="99"/>
      <c r="XO17" s="99"/>
      <c r="XP17" s="99"/>
      <c r="XQ17" s="99"/>
      <c r="XR17" s="99"/>
      <c r="XS17" s="99"/>
      <c r="XT17" s="99"/>
      <c r="XU17" s="99"/>
      <c r="XV17" s="99"/>
      <c r="XW17" s="99"/>
      <c r="XX17" s="99"/>
      <c r="XY17" s="99"/>
      <c r="XZ17" s="99"/>
      <c r="YA17" s="99"/>
      <c r="YB17" s="99"/>
      <c r="YC17" s="99"/>
      <c r="YD17" s="99"/>
      <c r="YE17" s="99"/>
      <c r="YF17" s="99"/>
      <c r="YG17" s="99"/>
      <c r="YH17" s="99"/>
      <c r="YI17" s="99"/>
      <c r="YJ17" s="99"/>
      <c r="YK17" s="99"/>
      <c r="YL17" s="99"/>
      <c r="YM17" s="99"/>
      <c r="YN17" s="99"/>
      <c r="YO17" s="99"/>
      <c r="YP17" s="99"/>
      <c r="YQ17" s="99"/>
      <c r="YR17" s="99"/>
      <c r="YS17" s="99"/>
      <c r="YT17" s="99"/>
      <c r="YU17" s="99"/>
      <c r="YV17" s="99"/>
      <c r="YW17" s="99"/>
      <c r="YX17" s="99"/>
      <c r="YY17" s="99"/>
      <c r="YZ17" s="99"/>
      <c r="ZA17" s="99"/>
      <c r="ZB17" s="99"/>
      <c r="ZC17" s="99"/>
      <c r="ZD17" s="99"/>
      <c r="ZE17" s="99"/>
      <c r="ZF17" s="99"/>
      <c r="ZG17" s="99"/>
      <c r="ZH17" s="99"/>
      <c r="ZI17" s="99"/>
      <c r="ZJ17" s="99"/>
      <c r="ZK17" s="99"/>
      <c r="ZL17" s="99"/>
      <c r="ZM17" s="99"/>
      <c r="ZN17" s="99"/>
      <c r="ZO17" s="99"/>
      <c r="ZP17" s="99"/>
      <c r="ZQ17" s="99"/>
      <c r="ZR17" s="99"/>
      <c r="ZS17" s="99"/>
      <c r="ZT17" s="99"/>
      <c r="ZU17" s="99"/>
      <c r="ZV17" s="99"/>
      <c r="ZW17" s="99"/>
      <c r="ZX17" s="99"/>
      <c r="ZY17" s="99"/>
      <c r="ZZ17" s="99"/>
      <c r="AAA17" s="99"/>
      <c r="AAB17" s="99"/>
      <c r="AAC17" s="99"/>
      <c r="AAD17" s="99"/>
      <c r="AAE17" s="99"/>
      <c r="AAF17" s="99"/>
      <c r="AAG17" s="99"/>
      <c r="AAH17" s="99"/>
      <c r="AAI17" s="99"/>
      <c r="AAJ17" s="99"/>
      <c r="AAK17" s="99"/>
      <c r="AAL17" s="99"/>
      <c r="AAM17" s="99"/>
      <c r="AAN17" s="99"/>
      <c r="AAO17" s="99"/>
      <c r="AAP17" s="99"/>
      <c r="AAQ17" s="99"/>
      <c r="AAR17" s="99"/>
      <c r="AAS17" s="99"/>
      <c r="AAT17" s="99"/>
      <c r="AAU17" s="99"/>
      <c r="AAV17" s="99"/>
      <c r="AAW17" s="99"/>
      <c r="AAX17" s="99"/>
      <c r="AAY17" s="99"/>
      <c r="AAZ17" s="99"/>
      <c r="ABA17" s="99"/>
      <c r="ABB17" s="99"/>
      <c r="ABC17" s="99"/>
      <c r="ABD17" s="99"/>
      <c r="ABE17" s="99"/>
      <c r="ABF17" s="99"/>
      <c r="ABG17" s="99"/>
      <c r="ABH17" s="99"/>
      <c r="ABI17" s="99"/>
      <c r="ABJ17" s="99"/>
      <c r="ABK17" s="99"/>
      <c r="ABL17" s="99"/>
      <c r="ABM17" s="99"/>
      <c r="ABN17" s="99"/>
      <c r="ABO17" s="99"/>
      <c r="ABP17" s="99"/>
      <c r="ABQ17" s="99"/>
      <c r="ABR17" s="99"/>
      <c r="ABS17" s="99"/>
      <c r="ABT17" s="99"/>
      <c r="ABU17" s="99"/>
      <c r="ABV17" s="99"/>
      <c r="ABW17" s="99"/>
      <c r="ABX17" s="99"/>
      <c r="ABY17" s="99"/>
      <c r="ABZ17" s="99"/>
      <c r="ACA17" s="99"/>
      <c r="ACB17" s="99"/>
      <c r="ACC17" s="99"/>
      <c r="ACD17" s="99"/>
      <c r="ACE17" s="99"/>
      <c r="ACF17" s="99"/>
      <c r="ACG17" s="99"/>
      <c r="ACH17" s="99"/>
      <c r="ACI17" s="99"/>
      <c r="ACJ17" s="99"/>
      <c r="ACK17" s="99"/>
      <c r="ACL17" s="99"/>
      <c r="ACM17" s="99"/>
      <c r="ACN17" s="99"/>
      <c r="ACO17" s="99"/>
      <c r="ACP17" s="99"/>
      <c r="ACQ17" s="99"/>
      <c r="ACR17" s="99"/>
      <c r="ACS17" s="99"/>
      <c r="ACT17" s="99"/>
      <c r="ACU17" s="99"/>
      <c r="ACV17" s="99"/>
      <c r="ACW17" s="99"/>
      <c r="ACX17" s="99"/>
      <c r="ACY17" s="99"/>
      <c r="ACZ17" s="99"/>
      <c r="ADA17" s="99"/>
      <c r="ADB17" s="99"/>
      <c r="ADC17" s="99"/>
      <c r="ADD17" s="99"/>
      <c r="ADE17" s="99"/>
      <c r="ADF17" s="99"/>
      <c r="ADG17" s="99"/>
      <c r="ADH17" s="99"/>
      <c r="ADI17" s="99"/>
      <c r="ADJ17" s="99"/>
      <c r="ADK17" s="99"/>
      <c r="ADL17" s="99"/>
      <c r="ADM17" s="99"/>
      <c r="ADN17" s="99"/>
      <c r="ADO17" s="99"/>
      <c r="ADP17" s="99"/>
      <c r="ADQ17" s="99"/>
      <c r="ADR17" s="99"/>
      <c r="ADS17" s="99"/>
      <c r="ADT17" s="99"/>
      <c r="ADU17" s="99"/>
      <c r="ADV17" s="99"/>
      <c r="ADW17" s="99"/>
      <c r="ADX17" s="99"/>
      <c r="ADY17" s="99"/>
      <c r="ADZ17" s="99"/>
      <c r="AEA17" s="99"/>
      <c r="AEB17" s="99"/>
      <c r="AEC17" s="99"/>
      <c r="AED17" s="99"/>
      <c r="AEE17" s="99"/>
      <c r="AEF17" s="99"/>
      <c r="AEG17" s="99"/>
      <c r="AEH17" s="99"/>
      <c r="AEI17" s="99"/>
      <c r="AEJ17" s="99"/>
      <c r="AEK17" s="99"/>
      <c r="AEL17" s="99"/>
      <c r="AEM17" s="99"/>
      <c r="AEN17" s="99"/>
      <c r="AEO17" s="99"/>
      <c r="AEP17" s="99"/>
      <c r="AEQ17" s="99"/>
      <c r="AER17" s="99"/>
      <c r="AES17" s="99"/>
      <c r="AET17" s="99"/>
      <c r="AEU17" s="99"/>
      <c r="AEV17" s="99"/>
      <c r="AEW17" s="99"/>
      <c r="AEX17" s="99"/>
      <c r="AEY17" s="99"/>
      <c r="AEZ17" s="99"/>
      <c r="AFA17" s="99"/>
      <c r="AFB17" s="99"/>
      <c r="AFC17" s="99"/>
      <c r="AFD17" s="99"/>
      <c r="AFE17" s="99"/>
      <c r="AFF17" s="99"/>
      <c r="AFG17" s="99"/>
      <c r="AFH17" s="99"/>
      <c r="AFI17" s="99"/>
      <c r="AFJ17" s="99"/>
      <c r="AFK17" s="99"/>
      <c r="AFL17" s="99"/>
      <c r="AFM17" s="99"/>
      <c r="AFN17" s="99"/>
      <c r="AFO17" s="99"/>
      <c r="AFP17" s="99"/>
      <c r="AFQ17" s="99"/>
      <c r="AFR17" s="99"/>
      <c r="AFS17" s="99"/>
      <c r="AFT17" s="99"/>
      <c r="AFU17" s="99"/>
      <c r="AFV17" s="99"/>
      <c r="AFW17" s="99"/>
      <c r="AFX17" s="99"/>
      <c r="AFY17" s="99"/>
      <c r="AFZ17" s="99"/>
      <c r="AGA17" s="99"/>
      <c r="AGB17" s="99"/>
      <c r="AGC17" s="99"/>
      <c r="AGD17" s="99"/>
      <c r="AGE17" s="99"/>
      <c r="AGF17" s="99"/>
      <c r="AGG17" s="99"/>
      <c r="AGH17" s="99"/>
      <c r="AGI17" s="99"/>
      <c r="AGJ17" s="99"/>
      <c r="AGK17" s="99"/>
      <c r="AGL17" s="99"/>
      <c r="AGM17" s="99"/>
      <c r="AGN17" s="99"/>
      <c r="AGO17" s="99"/>
      <c r="AGP17" s="99"/>
      <c r="AGQ17" s="99"/>
      <c r="AGR17" s="99"/>
      <c r="AGS17" s="99"/>
      <c r="AGT17" s="99"/>
      <c r="AGU17" s="99"/>
      <c r="AGV17" s="99"/>
      <c r="AGW17" s="99"/>
      <c r="AGX17" s="99"/>
      <c r="AGY17" s="99"/>
      <c r="AGZ17" s="99"/>
      <c r="AHA17" s="99"/>
      <c r="AHB17" s="99"/>
      <c r="AHC17" s="99"/>
      <c r="AHD17" s="99"/>
      <c r="AHE17" s="99"/>
      <c r="AHF17" s="99"/>
      <c r="AHG17" s="99"/>
      <c r="AHH17" s="99"/>
      <c r="AHI17" s="99"/>
      <c r="AHJ17" s="99"/>
      <c r="AHK17" s="99"/>
      <c r="AHL17" s="99"/>
      <c r="AHM17" s="99"/>
      <c r="AHN17" s="99"/>
      <c r="AHO17" s="99"/>
      <c r="AHP17" s="99"/>
      <c r="AHQ17" s="99"/>
      <c r="AHR17" s="99"/>
      <c r="AHS17" s="99"/>
      <c r="AHT17" s="99"/>
      <c r="AHU17" s="99"/>
      <c r="AHV17" s="99"/>
      <c r="AHW17" s="99"/>
      <c r="AHX17" s="99"/>
      <c r="AHY17" s="99"/>
      <c r="AHZ17" s="99"/>
      <c r="AIA17" s="99"/>
      <c r="AIB17" s="99"/>
      <c r="AIC17" s="99"/>
      <c r="AID17" s="99"/>
      <c r="AIE17" s="99"/>
      <c r="AIF17" s="99"/>
      <c r="AIG17" s="99"/>
      <c r="AIH17" s="99"/>
      <c r="AII17" s="99"/>
      <c r="AIJ17" s="99"/>
      <c r="AIK17" s="99"/>
      <c r="AIL17" s="99"/>
      <c r="AIM17" s="99"/>
      <c r="AIN17" s="99"/>
      <c r="AIO17" s="99"/>
      <c r="AIP17" s="99"/>
      <c r="AIQ17" s="99"/>
      <c r="AIR17" s="99"/>
      <c r="AIS17" s="99"/>
      <c r="AIT17" s="99"/>
      <c r="AIU17" s="99"/>
      <c r="AIV17" s="99"/>
      <c r="AIW17" s="99"/>
      <c r="AIX17" s="99"/>
      <c r="AIY17" s="99"/>
      <c r="AIZ17" s="99"/>
      <c r="AJA17" s="99"/>
      <c r="AJB17" s="99"/>
      <c r="AJC17" s="99"/>
      <c r="AJD17" s="99"/>
      <c r="AJE17" s="99"/>
      <c r="AJF17" s="99"/>
      <c r="AJG17" s="99"/>
      <c r="AJH17" s="99"/>
      <c r="AJI17" s="99"/>
      <c r="AJJ17" s="99"/>
      <c r="AJK17" s="99"/>
      <c r="AJL17" s="99"/>
      <c r="AJM17" s="99"/>
      <c r="AJN17" s="99"/>
      <c r="AJO17" s="99"/>
      <c r="AJP17" s="99"/>
      <c r="AJQ17" s="99"/>
      <c r="AJR17" s="99"/>
      <c r="AJS17" s="99"/>
      <c r="AJT17" s="99"/>
      <c r="AJU17" s="99"/>
      <c r="AJV17" s="99"/>
      <c r="AJW17" s="99"/>
      <c r="AJX17" s="99"/>
      <c r="AJY17" s="99"/>
      <c r="AJZ17" s="99"/>
      <c r="AKA17" s="99"/>
      <c r="AKB17" s="99"/>
      <c r="AKC17" s="99"/>
      <c r="AKD17" s="99"/>
      <c r="AKE17" s="99"/>
      <c r="AKF17" s="99"/>
      <c r="AKG17" s="99"/>
      <c r="AKH17" s="99"/>
      <c r="AKI17" s="99"/>
      <c r="AKJ17" s="99"/>
      <c r="AKK17" s="99"/>
      <c r="AKL17" s="99"/>
      <c r="AKM17" s="99"/>
      <c r="AKN17" s="99"/>
      <c r="AKO17" s="99"/>
      <c r="AKP17" s="99"/>
      <c r="AKQ17" s="99"/>
      <c r="AKR17" s="99"/>
      <c r="AKS17" s="99"/>
      <c r="AKT17" s="99"/>
      <c r="AKU17" s="99"/>
      <c r="AKV17" s="99"/>
      <c r="AKW17" s="99"/>
      <c r="AKX17" s="99"/>
      <c r="AKY17" s="99"/>
      <c r="AKZ17" s="99"/>
      <c r="ALA17" s="99"/>
      <c r="ALB17" s="99"/>
      <c r="ALC17" s="99"/>
      <c r="ALD17" s="99"/>
      <c r="ALE17" s="99"/>
      <c r="ALF17" s="99"/>
      <c r="ALG17" s="99"/>
      <c r="ALH17" s="99"/>
      <c r="ALI17" s="99"/>
      <c r="ALJ17" s="99"/>
      <c r="ALK17" s="99"/>
      <c r="ALL17" s="99"/>
      <c r="ALM17" s="99"/>
      <c r="ALN17" s="99"/>
      <c r="ALO17" s="99"/>
      <c r="ALP17" s="99"/>
      <c r="ALQ17" s="99"/>
      <c r="ALR17" s="99"/>
      <c r="ALS17" s="99"/>
      <c r="ALT17" s="99"/>
      <c r="ALU17" s="99"/>
      <c r="ALV17" s="99"/>
      <c r="ALW17" s="99"/>
      <c r="ALX17" s="99"/>
      <c r="ALY17" s="99"/>
      <c r="ALZ17" s="99"/>
      <c r="AMA17" s="99"/>
      <c r="AMB17" s="99"/>
      <c r="AMC17" s="99"/>
      <c r="AMD17" s="99"/>
      <c r="AME17" s="99"/>
      <c r="AMF17" s="99"/>
      <c r="AMG17" s="99"/>
      <c r="AMH17" s="99"/>
      <c r="AMI17" s="99"/>
      <c r="AMJ17" s="99"/>
    </row>
    <row r="18" spans="1:1024" ht="18.75" customHeight="1">
      <c r="A18" s="121"/>
      <c r="B18" s="597"/>
      <c r="C18" s="597"/>
      <c r="D18" s="597"/>
      <c r="E18" s="597"/>
      <c r="F18" s="597"/>
      <c r="G18" s="125"/>
      <c r="H18" s="99"/>
      <c r="I18" s="129" t="s">
        <v>30</v>
      </c>
      <c r="J18" s="599" t="s">
        <v>31</v>
      </c>
      <c r="K18" s="599"/>
      <c r="L18" s="599"/>
      <c r="M18" s="599"/>
      <c r="N18" s="599"/>
      <c r="O18" s="599"/>
      <c r="P18" s="599"/>
      <c r="Q18" s="599"/>
      <c r="R18" s="599"/>
      <c r="S18" s="599"/>
      <c r="T18" s="599"/>
      <c r="U18" s="130"/>
      <c r="V18" s="600"/>
      <c r="W18" s="600"/>
      <c r="X18" s="131" t="s">
        <v>32</v>
      </c>
      <c r="Y18" s="99"/>
      <c r="Z18" s="132"/>
      <c r="AA18" s="127"/>
      <c r="AB18" s="127"/>
      <c r="AC18" s="127"/>
      <c r="AD18" s="128"/>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99"/>
      <c r="FM18" s="99"/>
      <c r="FN18" s="99"/>
      <c r="FO18" s="99"/>
      <c r="FP18" s="99"/>
      <c r="FQ18" s="99"/>
      <c r="FR18" s="99"/>
      <c r="FS18" s="99"/>
      <c r="FT18" s="99"/>
      <c r="FU18" s="99"/>
      <c r="FV18" s="99"/>
      <c r="FW18" s="99"/>
      <c r="FX18" s="99"/>
      <c r="FY18" s="99"/>
      <c r="FZ18" s="99"/>
      <c r="GA18" s="99"/>
      <c r="GB18" s="99"/>
      <c r="GC18" s="99"/>
      <c r="GD18" s="99"/>
      <c r="GE18" s="99"/>
      <c r="GF18" s="99"/>
      <c r="GG18" s="99"/>
      <c r="GH18" s="99"/>
      <c r="GI18" s="99"/>
      <c r="GJ18" s="99"/>
      <c r="GK18" s="99"/>
      <c r="GL18" s="99"/>
      <c r="GM18" s="99"/>
      <c r="GN18" s="99"/>
      <c r="GO18" s="99"/>
      <c r="GP18" s="99"/>
      <c r="GQ18" s="99"/>
      <c r="GR18" s="99"/>
      <c r="GS18" s="99"/>
      <c r="GT18" s="99"/>
      <c r="GU18" s="99"/>
      <c r="GV18" s="99"/>
      <c r="GW18" s="99"/>
      <c r="GX18" s="99"/>
      <c r="GY18" s="99"/>
      <c r="GZ18" s="99"/>
      <c r="HA18" s="99"/>
      <c r="HB18" s="99"/>
      <c r="HC18" s="99"/>
      <c r="HD18" s="99"/>
      <c r="HE18" s="99"/>
      <c r="HF18" s="99"/>
      <c r="HG18" s="99"/>
      <c r="HH18" s="99"/>
      <c r="HI18" s="99"/>
      <c r="HJ18" s="99"/>
      <c r="HK18" s="99"/>
      <c r="HL18" s="99"/>
      <c r="HM18" s="99"/>
      <c r="HN18" s="99"/>
      <c r="HO18" s="99"/>
      <c r="HP18" s="99"/>
      <c r="HQ18" s="99"/>
      <c r="HR18" s="99"/>
      <c r="HS18" s="99"/>
      <c r="HT18" s="99"/>
      <c r="HU18" s="99"/>
      <c r="HV18" s="99"/>
      <c r="HW18" s="99"/>
      <c r="HX18" s="99"/>
      <c r="HY18" s="99"/>
      <c r="HZ18" s="99"/>
      <c r="IA18" s="99"/>
      <c r="IB18" s="99"/>
      <c r="IC18" s="99"/>
      <c r="ID18" s="99"/>
      <c r="IE18" s="99"/>
      <c r="IF18" s="99"/>
      <c r="IG18" s="99"/>
      <c r="IH18" s="99"/>
      <c r="II18" s="99"/>
      <c r="IJ18" s="99"/>
      <c r="IK18" s="99"/>
      <c r="IL18" s="99"/>
      <c r="IM18" s="99"/>
      <c r="IN18" s="99"/>
      <c r="IO18" s="99"/>
      <c r="IP18" s="99"/>
      <c r="IQ18" s="99"/>
      <c r="IR18" s="99"/>
      <c r="IS18" s="99"/>
      <c r="IT18" s="99"/>
      <c r="IU18" s="99"/>
      <c r="IV18" s="99"/>
      <c r="IW18" s="99"/>
      <c r="IX18" s="99"/>
      <c r="IY18" s="99"/>
      <c r="IZ18" s="99"/>
      <c r="JA18" s="99"/>
      <c r="JB18" s="99"/>
      <c r="JC18" s="99"/>
      <c r="JD18" s="99"/>
      <c r="JE18" s="99"/>
      <c r="JF18" s="99"/>
      <c r="JG18" s="99"/>
      <c r="JH18" s="99"/>
      <c r="JI18" s="99"/>
      <c r="JJ18" s="99"/>
      <c r="JK18" s="99"/>
      <c r="JL18" s="99"/>
      <c r="JM18" s="99"/>
      <c r="JN18" s="99"/>
      <c r="JO18" s="99"/>
      <c r="JP18" s="99"/>
      <c r="JQ18" s="99"/>
      <c r="JR18" s="99"/>
      <c r="JS18" s="99"/>
      <c r="JT18" s="99"/>
      <c r="JU18" s="99"/>
      <c r="JV18" s="99"/>
      <c r="JW18" s="99"/>
      <c r="JX18" s="99"/>
      <c r="JY18" s="99"/>
      <c r="JZ18" s="99"/>
      <c r="KA18" s="99"/>
      <c r="KB18" s="99"/>
      <c r="KC18" s="99"/>
      <c r="KD18" s="99"/>
      <c r="KE18" s="99"/>
      <c r="KF18" s="99"/>
      <c r="KG18" s="99"/>
      <c r="KH18" s="99"/>
      <c r="KI18" s="99"/>
      <c r="KJ18" s="99"/>
      <c r="KK18" s="99"/>
      <c r="KL18" s="99"/>
      <c r="KM18" s="99"/>
      <c r="KN18" s="99"/>
      <c r="KO18" s="99"/>
      <c r="KP18" s="99"/>
      <c r="KQ18" s="99"/>
      <c r="KR18" s="99"/>
      <c r="KS18" s="99"/>
      <c r="KT18" s="99"/>
      <c r="KU18" s="99"/>
      <c r="KV18" s="99"/>
      <c r="KW18" s="99"/>
      <c r="KX18" s="99"/>
      <c r="KY18" s="99"/>
      <c r="KZ18" s="99"/>
      <c r="LA18" s="99"/>
      <c r="LB18" s="99"/>
      <c r="LC18" s="99"/>
      <c r="LD18" s="99"/>
      <c r="LE18" s="99"/>
      <c r="LF18" s="99"/>
      <c r="LG18" s="99"/>
      <c r="LH18" s="99"/>
      <c r="LI18" s="99"/>
      <c r="LJ18" s="99"/>
      <c r="LK18" s="99"/>
      <c r="LL18" s="99"/>
      <c r="LM18" s="99"/>
      <c r="LN18" s="99"/>
      <c r="LO18" s="99"/>
      <c r="LP18" s="99"/>
      <c r="LQ18" s="99"/>
      <c r="LR18" s="99"/>
      <c r="LS18" s="99"/>
      <c r="LT18" s="99"/>
      <c r="LU18" s="99"/>
      <c r="LV18" s="99"/>
      <c r="LW18" s="99"/>
      <c r="LX18" s="99"/>
      <c r="LY18" s="99"/>
      <c r="LZ18" s="99"/>
      <c r="MA18" s="99"/>
      <c r="MB18" s="99"/>
      <c r="MC18" s="99"/>
      <c r="MD18" s="99"/>
      <c r="ME18" s="99"/>
      <c r="MF18" s="99"/>
      <c r="MG18" s="99"/>
      <c r="MH18" s="99"/>
      <c r="MI18" s="99"/>
      <c r="MJ18" s="99"/>
      <c r="MK18" s="99"/>
      <c r="ML18" s="99"/>
      <c r="MM18" s="99"/>
      <c r="MN18" s="99"/>
      <c r="MO18" s="99"/>
      <c r="MP18" s="99"/>
      <c r="MQ18" s="99"/>
      <c r="MR18" s="99"/>
      <c r="MS18" s="99"/>
      <c r="MT18" s="99"/>
      <c r="MU18" s="99"/>
      <c r="MV18" s="99"/>
      <c r="MW18" s="99"/>
      <c r="MX18" s="99"/>
      <c r="MY18" s="99"/>
      <c r="MZ18" s="99"/>
      <c r="NA18" s="99"/>
      <c r="NB18" s="99"/>
      <c r="NC18" s="99"/>
      <c r="ND18" s="99"/>
      <c r="NE18" s="99"/>
      <c r="NF18" s="99"/>
      <c r="NG18" s="99"/>
      <c r="NH18" s="99"/>
      <c r="NI18" s="99"/>
      <c r="NJ18" s="99"/>
      <c r="NK18" s="99"/>
      <c r="NL18" s="99"/>
      <c r="NM18" s="99"/>
      <c r="NN18" s="99"/>
      <c r="NO18" s="99"/>
      <c r="NP18" s="99"/>
      <c r="NQ18" s="99"/>
      <c r="NR18" s="99"/>
      <c r="NS18" s="99"/>
      <c r="NT18" s="99"/>
      <c r="NU18" s="99"/>
      <c r="NV18" s="99"/>
      <c r="NW18" s="99"/>
      <c r="NX18" s="99"/>
      <c r="NY18" s="99"/>
      <c r="NZ18" s="99"/>
      <c r="OA18" s="99"/>
      <c r="OB18" s="99"/>
      <c r="OC18" s="99"/>
      <c r="OD18" s="99"/>
      <c r="OE18" s="99"/>
      <c r="OF18" s="99"/>
      <c r="OG18" s="99"/>
      <c r="OH18" s="99"/>
      <c r="OI18" s="99"/>
      <c r="OJ18" s="99"/>
      <c r="OK18" s="99"/>
      <c r="OL18" s="99"/>
      <c r="OM18" s="99"/>
      <c r="ON18" s="99"/>
      <c r="OO18" s="99"/>
      <c r="OP18" s="99"/>
      <c r="OQ18" s="99"/>
      <c r="OR18" s="99"/>
      <c r="OS18" s="99"/>
      <c r="OT18" s="99"/>
      <c r="OU18" s="99"/>
      <c r="OV18" s="99"/>
      <c r="OW18" s="99"/>
      <c r="OX18" s="99"/>
      <c r="OY18" s="99"/>
      <c r="OZ18" s="99"/>
      <c r="PA18" s="99"/>
      <c r="PB18" s="99"/>
      <c r="PC18" s="99"/>
      <c r="PD18" s="99"/>
      <c r="PE18" s="99"/>
      <c r="PF18" s="99"/>
      <c r="PG18" s="99"/>
      <c r="PH18" s="99"/>
      <c r="PI18" s="99"/>
      <c r="PJ18" s="99"/>
      <c r="PK18" s="99"/>
      <c r="PL18" s="99"/>
      <c r="PM18" s="99"/>
      <c r="PN18" s="99"/>
      <c r="PO18" s="99"/>
      <c r="PP18" s="99"/>
      <c r="PQ18" s="99"/>
      <c r="PR18" s="99"/>
      <c r="PS18" s="99"/>
      <c r="PT18" s="99"/>
      <c r="PU18" s="99"/>
      <c r="PV18" s="99"/>
      <c r="PW18" s="99"/>
      <c r="PX18" s="99"/>
      <c r="PY18" s="99"/>
      <c r="PZ18" s="99"/>
      <c r="QA18" s="99"/>
      <c r="QB18" s="99"/>
      <c r="QC18" s="99"/>
      <c r="QD18" s="99"/>
      <c r="QE18" s="99"/>
      <c r="QF18" s="99"/>
      <c r="QG18" s="99"/>
      <c r="QH18" s="99"/>
      <c r="QI18" s="99"/>
      <c r="QJ18" s="99"/>
      <c r="QK18" s="99"/>
      <c r="QL18" s="99"/>
      <c r="QM18" s="99"/>
      <c r="QN18" s="99"/>
      <c r="QO18" s="99"/>
      <c r="QP18" s="99"/>
      <c r="QQ18" s="99"/>
      <c r="QR18" s="99"/>
      <c r="QS18" s="99"/>
      <c r="QT18" s="99"/>
      <c r="QU18" s="99"/>
      <c r="QV18" s="99"/>
      <c r="QW18" s="99"/>
      <c r="QX18" s="99"/>
      <c r="QY18" s="99"/>
      <c r="QZ18" s="99"/>
      <c r="RA18" s="99"/>
      <c r="RB18" s="99"/>
      <c r="RC18" s="99"/>
      <c r="RD18" s="99"/>
      <c r="RE18" s="99"/>
      <c r="RF18" s="99"/>
      <c r="RG18" s="99"/>
      <c r="RH18" s="99"/>
      <c r="RI18" s="99"/>
      <c r="RJ18" s="99"/>
      <c r="RK18" s="99"/>
      <c r="RL18" s="99"/>
      <c r="RM18" s="99"/>
      <c r="RN18" s="99"/>
      <c r="RO18" s="99"/>
      <c r="RP18" s="99"/>
      <c r="RQ18" s="99"/>
      <c r="RR18" s="99"/>
      <c r="RS18" s="99"/>
      <c r="RT18" s="99"/>
      <c r="RU18" s="99"/>
      <c r="RV18" s="99"/>
      <c r="RW18" s="99"/>
      <c r="RX18" s="99"/>
      <c r="RY18" s="99"/>
      <c r="RZ18" s="99"/>
      <c r="SA18" s="99"/>
      <c r="SB18" s="99"/>
      <c r="SC18" s="99"/>
      <c r="SD18" s="99"/>
      <c r="SE18" s="99"/>
      <c r="SF18" s="99"/>
      <c r="SG18" s="99"/>
      <c r="SH18" s="99"/>
      <c r="SI18" s="99"/>
      <c r="SJ18" s="99"/>
      <c r="SK18" s="99"/>
      <c r="SL18" s="99"/>
      <c r="SM18" s="99"/>
      <c r="SN18" s="99"/>
      <c r="SO18" s="99"/>
      <c r="SP18" s="99"/>
      <c r="SQ18" s="99"/>
      <c r="SR18" s="99"/>
      <c r="SS18" s="99"/>
      <c r="ST18" s="99"/>
      <c r="SU18" s="99"/>
      <c r="SV18" s="99"/>
      <c r="SW18" s="99"/>
      <c r="SX18" s="99"/>
      <c r="SY18" s="99"/>
      <c r="SZ18" s="99"/>
      <c r="TA18" s="99"/>
      <c r="TB18" s="99"/>
      <c r="TC18" s="99"/>
      <c r="TD18" s="99"/>
      <c r="TE18" s="99"/>
      <c r="TF18" s="99"/>
      <c r="TG18" s="99"/>
      <c r="TH18" s="99"/>
      <c r="TI18" s="99"/>
      <c r="TJ18" s="99"/>
      <c r="TK18" s="99"/>
      <c r="TL18" s="99"/>
      <c r="TM18" s="99"/>
      <c r="TN18" s="99"/>
      <c r="TO18" s="99"/>
      <c r="TP18" s="99"/>
      <c r="TQ18" s="99"/>
      <c r="TR18" s="99"/>
      <c r="TS18" s="99"/>
      <c r="TT18" s="99"/>
      <c r="TU18" s="99"/>
      <c r="TV18" s="99"/>
      <c r="TW18" s="99"/>
      <c r="TX18" s="99"/>
      <c r="TY18" s="99"/>
      <c r="TZ18" s="99"/>
      <c r="UA18" s="99"/>
      <c r="UB18" s="99"/>
      <c r="UC18" s="99"/>
      <c r="UD18" s="99"/>
      <c r="UE18" s="99"/>
      <c r="UF18" s="99"/>
      <c r="UG18" s="99"/>
      <c r="UH18" s="99"/>
      <c r="UI18" s="99"/>
      <c r="UJ18" s="99"/>
      <c r="UK18" s="99"/>
      <c r="UL18" s="99"/>
      <c r="UM18" s="99"/>
      <c r="UN18" s="99"/>
      <c r="UO18" s="99"/>
      <c r="UP18" s="99"/>
      <c r="UQ18" s="99"/>
      <c r="UR18" s="99"/>
      <c r="US18" s="99"/>
      <c r="UT18" s="99"/>
      <c r="UU18" s="99"/>
      <c r="UV18" s="99"/>
      <c r="UW18" s="99"/>
      <c r="UX18" s="99"/>
      <c r="UY18" s="99"/>
      <c r="UZ18" s="99"/>
      <c r="VA18" s="99"/>
      <c r="VB18" s="99"/>
      <c r="VC18" s="99"/>
      <c r="VD18" s="99"/>
      <c r="VE18" s="99"/>
      <c r="VF18" s="99"/>
      <c r="VG18" s="99"/>
      <c r="VH18" s="99"/>
      <c r="VI18" s="99"/>
      <c r="VJ18" s="99"/>
      <c r="VK18" s="99"/>
      <c r="VL18" s="99"/>
      <c r="VM18" s="99"/>
      <c r="VN18" s="99"/>
      <c r="VO18" s="99"/>
      <c r="VP18" s="99"/>
      <c r="VQ18" s="99"/>
      <c r="VR18" s="99"/>
      <c r="VS18" s="99"/>
      <c r="VT18" s="99"/>
      <c r="VU18" s="99"/>
      <c r="VV18" s="99"/>
      <c r="VW18" s="99"/>
      <c r="VX18" s="99"/>
      <c r="VY18" s="99"/>
      <c r="VZ18" s="99"/>
      <c r="WA18" s="99"/>
      <c r="WB18" s="99"/>
      <c r="WC18" s="99"/>
      <c r="WD18" s="99"/>
      <c r="WE18" s="99"/>
      <c r="WF18" s="99"/>
      <c r="WG18" s="99"/>
      <c r="WH18" s="99"/>
      <c r="WI18" s="99"/>
      <c r="WJ18" s="99"/>
      <c r="WK18" s="99"/>
      <c r="WL18" s="99"/>
      <c r="WM18" s="99"/>
      <c r="WN18" s="99"/>
      <c r="WO18" s="99"/>
      <c r="WP18" s="99"/>
      <c r="WQ18" s="99"/>
      <c r="WR18" s="99"/>
      <c r="WS18" s="99"/>
      <c r="WT18" s="99"/>
      <c r="WU18" s="99"/>
      <c r="WV18" s="99"/>
      <c r="WW18" s="99"/>
      <c r="WX18" s="99"/>
      <c r="WY18" s="99"/>
      <c r="WZ18" s="99"/>
      <c r="XA18" s="99"/>
      <c r="XB18" s="99"/>
      <c r="XC18" s="99"/>
      <c r="XD18" s="99"/>
      <c r="XE18" s="99"/>
      <c r="XF18" s="99"/>
      <c r="XG18" s="99"/>
      <c r="XH18" s="99"/>
      <c r="XI18" s="99"/>
      <c r="XJ18" s="99"/>
      <c r="XK18" s="99"/>
      <c r="XL18" s="99"/>
      <c r="XM18" s="99"/>
      <c r="XN18" s="99"/>
      <c r="XO18" s="99"/>
      <c r="XP18" s="99"/>
      <c r="XQ18" s="99"/>
      <c r="XR18" s="99"/>
      <c r="XS18" s="99"/>
      <c r="XT18" s="99"/>
      <c r="XU18" s="99"/>
      <c r="XV18" s="99"/>
      <c r="XW18" s="99"/>
      <c r="XX18" s="99"/>
      <c r="XY18" s="99"/>
      <c r="XZ18" s="99"/>
      <c r="YA18" s="99"/>
      <c r="YB18" s="99"/>
      <c r="YC18" s="99"/>
      <c r="YD18" s="99"/>
      <c r="YE18" s="99"/>
      <c r="YF18" s="99"/>
      <c r="YG18" s="99"/>
      <c r="YH18" s="99"/>
      <c r="YI18" s="99"/>
      <c r="YJ18" s="99"/>
      <c r="YK18" s="99"/>
      <c r="YL18" s="99"/>
      <c r="YM18" s="99"/>
      <c r="YN18" s="99"/>
      <c r="YO18" s="99"/>
      <c r="YP18" s="99"/>
      <c r="YQ18" s="99"/>
      <c r="YR18" s="99"/>
      <c r="YS18" s="99"/>
      <c r="YT18" s="99"/>
      <c r="YU18" s="99"/>
      <c r="YV18" s="99"/>
      <c r="YW18" s="99"/>
      <c r="YX18" s="99"/>
      <c r="YY18" s="99"/>
      <c r="YZ18" s="99"/>
      <c r="ZA18" s="99"/>
      <c r="ZB18" s="99"/>
      <c r="ZC18" s="99"/>
      <c r="ZD18" s="99"/>
      <c r="ZE18" s="99"/>
      <c r="ZF18" s="99"/>
      <c r="ZG18" s="99"/>
      <c r="ZH18" s="99"/>
      <c r="ZI18" s="99"/>
      <c r="ZJ18" s="99"/>
      <c r="ZK18" s="99"/>
      <c r="ZL18" s="99"/>
      <c r="ZM18" s="99"/>
      <c r="ZN18" s="99"/>
      <c r="ZO18" s="99"/>
      <c r="ZP18" s="99"/>
      <c r="ZQ18" s="99"/>
      <c r="ZR18" s="99"/>
      <c r="ZS18" s="99"/>
      <c r="ZT18" s="99"/>
      <c r="ZU18" s="99"/>
      <c r="ZV18" s="99"/>
      <c r="ZW18" s="99"/>
      <c r="ZX18" s="99"/>
      <c r="ZY18" s="99"/>
      <c r="ZZ18" s="99"/>
      <c r="AAA18" s="99"/>
      <c r="AAB18" s="99"/>
      <c r="AAC18" s="99"/>
      <c r="AAD18" s="99"/>
      <c r="AAE18" s="99"/>
      <c r="AAF18" s="99"/>
      <c r="AAG18" s="99"/>
      <c r="AAH18" s="99"/>
      <c r="AAI18" s="99"/>
      <c r="AAJ18" s="99"/>
      <c r="AAK18" s="99"/>
      <c r="AAL18" s="99"/>
      <c r="AAM18" s="99"/>
      <c r="AAN18" s="99"/>
      <c r="AAO18" s="99"/>
      <c r="AAP18" s="99"/>
      <c r="AAQ18" s="99"/>
      <c r="AAR18" s="99"/>
      <c r="AAS18" s="99"/>
      <c r="AAT18" s="99"/>
      <c r="AAU18" s="99"/>
      <c r="AAV18" s="99"/>
      <c r="AAW18" s="99"/>
      <c r="AAX18" s="99"/>
      <c r="AAY18" s="99"/>
      <c r="AAZ18" s="99"/>
      <c r="ABA18" s="99"/>
      <c r="ABB18" s="99"/>
      <c r="ABC18" s="99"/>
      <c r="ABD18" s="99"/>
      <c r="ABE18" s="99"/>
      <c r="ABF18" s="99"/>
      <c r="ABG18" s="99"/>
      <c r="ABH18" s="99"/>
      <c r="ABI18" s="99"/>
      <c r="ABJ18" s="99"/>
      <c r="ABK18" s="99"/>
      <c r="ABL18" s="99"/>
      <c r="ABM18" s="99"/>
      <c r="ABN18" s="99"/>
      <c r="ABO18" s="99"/>
      <c r="ABP18" s="99"/>
      <c r="ABQ18" s="99"/>
      <c r="ABR18" s="99"/>
      <c r="ABS18" s="99"/>
      <c r="ABT18" s="99"/>
      <c r="ABU18" s="99"/>
      <c r="ABV18" s="99"/>
      <c r="ABW18" s="99"/>
      <c r="ABX18" s="99"/>
      <c r="ABY18" s="99"/>
      <c r="ABZ18" s="99"/>
      <c r="ACA18" s="99"/>
      <c r="ACB18" s="99"/>
      <c r="ACC18" s="99"/>
      <c r="ACD18" s="99"/>
      <c r="ACE18" s="99"/>
      <c r="ACF18" s="99"/>
      <c r="ACG18" s="99"/>
      <c r="ACH18" s="99"/>
      <c r="ACI18" s="99"/>
      <c r="ACJ18" s="99"/>
      <c r="ACK18" s="99"/>
      <c r="ACL18" s="99"/>
      <c r="ACM18" s="99"/>
      <c r="ACN18" s="99"/>
      <c r="ACO18" s="99"/>
      <c r="ACP18" s="99"/>
      <c r="ACQ18" s="99"/>
      <c r="ACR18" s="99"/>
      <c r="ACS18" s="99"/>
      <c r="ACT18" s="99"/>
      <c r="ACU18" s="99"/>
      <c r="ACV18" s="99"/>
      <c r="ACW18" s="99"/>
      <c r="ACX18" s="99"/>
      <c r="ACY18" s="99"/>
      <c r="ACZ18" s="99"/>
      <c r="ADA18" s="99"/>
      <c r="ADB18" s="99"/>
      <c r="ADC18" s="99"/>
      <c r="ADD18" s="99"/>
      <c r="ADE18" s="99"/>
      <c r="ADF18" s="99"/>
      <c r="ADG18" s="99"/>
      <c r="ADH18" s="99"/>
      <c r="ADI18" s="99"/>
      <c r="ADJ18" s="99"/>
      <c r="ADK18" s="99"/>
      <c r="ADL18" s="99"/>
      <c r="ADM18" s="99"/>
      <c r="ADN18" s="99"/>
      <c r="ADO18" s="99"/>
      <c r="ADP18" s="99"/>
      <c r="ADQ18" s="99"/>
      <c r="ADR18" s="99"/>
      <c r="ADS18" s="99"/>
      <c r="ADT18" s="99"/>
      <c r="ADU18" s="99"/>
      <c r="ADV18" s="99"/>
      <c r="ADW18" s="99"/>
      <c r="ADX18" s="99"/>
      <c r="ADY18" s="99"/>
      <c r="ADZ18" s="99"/>
      <c r="AEA18" s="99"/>
      <c r="AEB18" s="99"/>
      <c r="AEC18" s="99"/>
      <c r="AED18" s="99"/>
      <c r="AEE18" s="99"/>
      <c r="AEF18" s="99"/>
      <c r="AEG18" s="99"/>
      <c r="AEH18" s="99"/>
      <c r="AEI18" s="99"/>
      <c r="AEJ18" s="99"/>
      <c r="AEK18" s="99"/>
      <c r="AEL18" s="99"/>
      <c r="AEM18" s="99"/>
      <c r="AEN18" s="99"/>
      <c r="AEO18" s="99"/>
      <c r="AEP18" s="99"/>
      <c r="AEQ18" s="99"/>
      <c r="AER18" s="99"/>
      <c r="AES18" s="99"/>
      <c r="AET18" s="99"/>
      <c r="AEU18" s="99"/>
      <c r="AEV18" s="99"/>
      <c r="AEW18" s="99"/>
      <c r="AEX18" s="99"/>
      <c r="AEY18" s="99"/>
      <c r="AEZ18" s="99"/>
      <c r="AFA18" s="99"/>
      <c r="AFB18" s="99"/>
      <c r="AFC18" s="99"/>
      <c r="AFD18" s="99"/>
      <c r="AFE18" s="99"/>
      <c r="AFF18" s="99"/>
      <c r="AFG18" s="99"/>
      <c r="AFH18" s="99"/>
      <c r="AFI18" s="99"/>
      <c r="AFJ18" s="99"/>
      <c r="AFK18" s="99"/>
      <c r="AFL18" s="99"/>
      <c r="AFM18" s="99"/>
      <c r="AFN18" s="99"/>
      <c r="AFO18" s="99"/>
      <c r="AFP18" s="99"/>
      <c r="AFQ18" s="99"/>
      <c r="AFR18" s="99"/>
      <c r="AFS18" s="99"/>
      <c r="AFT18" s="99"/>
      <c r="AFU18" s="99"/>
      <c r="AFV18" s="99"/>
      <c r="AFW18" s="99"/>
      <c r="AFX18" s="99"/>
      <c r="AFY18" s="99"/>
      <c r="AFZ18" s="99"/>
      <c r="AGA18" s="99"/>
      <c r="AGB18" s="99"/>
      <c r="AGC18" s="99"/>
      <c r="AGD18" s="99"/>
      <c r="AGE18" s="99"/>
      <c r="AGF18" s="99"/>
      <c r="AGG18" s="99"/>
      <c r="AGH18" s="99"/>
      <c r="AGI18" s="99"/>
      <c r="AGJ18" s="99"/>
      <c r="AGK18" s="99"/>
      <c r="AGL18" s="99"/>
      <c r="AGM18" s="99"/>
      <c r="AGN18" s="99"/>
      <c r="AGO18" s="99"/>
      <c r="AGP18" s="99"/>
      <c r="AGQ18" s="99"/>
      <c r="AGR18" s="99"/>
      <c r="AGS18" s="99"/>
      <c r="AGT18" s="99"/>
      <c r="AGU18" s="99"/>
      <c r="AGV18" s="99"/>
      <c r="AGW18" s="99"/>
      <c r="AGX18" s="99"/>
      <c r="AGY18" s="99"/>
      <c r="AGZ18" s="99"/>
      <c r="AHA18" s="99"/>
      <c r="AHB18" s="99"/>
      <c r="AHC18" s="99"/>
      <c r="AHD18" s="99"/>
      <c r="AHE18" s="99"/>
      <c r="AHF18" s="99"/>
      <c r="AHG18" s="99"/>
      <c r="AHH18" s="99"/>
      <c r="AHI18" s="99"/>
      <c r="AHJ18" s="99"/>
      <c r="AHK18" s="99"/>
      <c r="AHL18" s="99"/>
      <c r="AHM18" s="99"/>
      <c r="AHN18" s="99"/>
      <c r="AHO18" s="99"/>
      <c r="AHP18" s="99"/>
      <c r="AHQ18" s="99"/>
      <c r="AHR18" s="99"/>
      <c r="AHS18" s="99"/>
      <c r="AHT18" s="99"/>
      <c r="AHU18" s="99"/>
      <c r="AHV18" s="99"/>
      <c r="AHW18" s="99"/>
      <c r="AHX18" s="99"/>
      <c r="AHY18" s="99"/>
      <c r="AHZ18" s="99"/>
      <c r="AIA18" s="99"/>
      <c r="AIB18" s="99"/>
      <c r="AIC18" s="99"/>
      <c r="AID18" s="99"/>
      <c r="AIE18" s="99"/>
      <c r="AIF18" s="99"/>
      <c r="AIG18" s="99"/>
      <c r="AIH18" s="99"/>
      <c r="AII18" s="99"/>
      <c r="AIJ18" s="99"/>
      <c r="AIK18" s="99"/>
      <c r="AIL18" s="99"/>
      <c r="AIM18" s="99"/>
      <c r="AIN18" s="99"/>
      <c r="AIO18" s="99"/>
      <c r="AIP18" s="99"/>
      <c r="AIQ18" s="99"/>
      <c r="AIR18" s="99"/>
      <c r="AIS18" s="99"/>
      <c r="AIT18" s="99"/>
      <c r="AIU18" s="99"/>
      <c r="AIV18" s="99"/>
      <c r="AIW18" s="99"/>
      <c r="AIX18" s="99"/>
      <c r="AIY18" s="99"/>
      <c r="AIZ18" s="99"/>
      <c r="AJA18" s="99"/>
      <c r="AJB18" s="99"/>
      <c r="AJC18" s="99"/>
      <c r="AJD18" s="99"/>
      <c r="AJE18" s="99"/>
      <c r="AJF18" s="99"/>
      <c r="AJG18" s="99"/>
      <c r="AJH18" s="99"/>
      <c r="AJI18" s="99"/>
      <c r="AJJ18" s="99"/>
      <c r="AJK18" s="99"/>
      <c r="AJL18" s="99"/>
      <c r="AJM18" s="99"/>
      <c r="AJN18" s="99"/>
      <c r="AJO18" s="99"/>
      <c r="AJP18" s="99"/>
      <c r="AJQ18" s="99"/>
      <c r="AJR18" s="99"/>
      <c r="AJS18" s="99"/>
      <c r="AJT18" s="99"/>
      <c r="AJU18" s="99"/>
      <c r="AJV18" s="99"/>
      <c r="AJW18" s="99"/>
      <c r="AJX18" s="99"/>
      <c r="AJY18" s="99"/>
      <c r="AJZ18" s="99"/>
      <c r="AKA18" s="99"/>
      <c r="AKB18" s="99"/>
      <c r="AKC18" s="99"/>
      <c r="AKD18" s="99"/>
      <c r="AKE18" s="99"/>
      <c r="AKF18" s="99"/>
      <c r="AKG18" s="99"/>
      <c r="AKH18" s="99"/>
      <c r="AKI18" s="99"/>
      <c r="AKJ18" s="99"/>
      <c r="AKK18" s="99"/>
      <c r="AKL18" s="99"/>
      <c r="AKM18" s="99"/>
      <c r="AKN18" s="99"/>
      <c r="AKO18" s="99"/>
      <c r="AKP18" s="99"/>
      <c r="AKQ18" s="99"/>
      <c r="AKR18" s="99"/>
      <c r="AKS18" s="99"/>
      <c r="AKT18" s="99"/>
      <c r="AKU18" s="99"/>
      <c r="AKV18" s="99"/>
      <c r="AKW18" s="99"/>
      <c r="AKX18" s="99"/>
      <c r="AKY18" s="99"/>
      <c r="AKZ18" s="99"/>
      <c r="ALA18" s="99"/>
      <c r="ALB18" s="99"/>
      <c r="ALC18" s="99"/>
      <c r="ALD18" s="99"/>
      <c r="ALE18" s="99"/>
      <c r="ALF18" s="99"/>
      <c r="ALG18" s="99"/>
      <c r="ALH18" s="99"/>
      <c r="ALI18" s="99"/>
      <c r="ALJ18" s="99"/>
      <c r="ALK18" s="99"/>
      <c r="ALL18" s="99"/>
      <c r="ALM18" s="99"/>
      <c r="ALN18" s="99"/>
      <c r="ALO18" s="99"/>
      <c r="ALP18" s="99"/>
      <c r="ALQ18" s="99"/>
      <c r="ALR18" s="99"/>
      <c r="ALS18" s="99"/>
      <c r="ALT18" s="99"/>
      <c r="ALU18" s="99"/>
      <c r="ALV18" s="99"/>
      <c r="ALW18" s="99"/>
      <c r="ALX18" s="99"/>
      <c r="ALY18" s="99"/>
      <c r="ALZ18" s="99"/>
      <c r="AMA18" s="99"/>
      <c r="AMB18" s="99"/>
      <c r="AMC18" s="99"/>
      <c r="AMD18" s="99"/>
      <c r="AME18" s="99"/>
      <c r="AMF18" s="99"/>
      <c r="AMG18" s="99"/>
      <c r="AMH18" s="99"/>
      <c r="AMI18" s="99"/>
      <c r="AMJ18" s="99"/>
    </row>
    <row r="19" spans="1:1024" s="98" customFormat="1" ht="18.75" customHeight="1">
      <c r="B19" s="597"/>
      <c r="C19" s="597"/>
      <c r="D19" s="597"/>
      <c r="E19" s="597"/>
      <c r="F19" s="597"/>
      <c r="G19" s="125"/>
      <c r="H19" s="121"/>
      <c r="I19" s="129" t="s">
        <v>33</v>
      </c>
      <c r="J19" s="133" t="s">
        <v>34</v>
      </c>
      <c r="K19" s="130"/>
      <c r="L19" s="130"/>
      <c r="M19" s="130"/>
      <c r="N19" s="130"/>
      <c r="O19" s="130"/>
      <c r="P19" s="130"/>
      <c r="Q19" s="130"/>
      <c r="R19" s="130"/>
      <c r="S19" s="130"/>
      <c r="T19" s="130"/>
      <c r="U19" s="134"/>
      <c r="V19" s="601"/>
      <c r="W19" s="601"/>
      <c r="X19" s="135" t="s">
        <v>32</v>
      </c>
      <c r="Y19" s="136"/>
      <c r="Z19" s="132"/>
      <c r="AA19" s="106" t="s">
        <v>93</v>
      </c>
      <c r="AB19" s="137" t="s">
        <v>101</v>
      </c>
      <c r="AC19" s="106" t="s">
        <v>93</v>
      </c>
      <c r="AD19" s="128"/>
    </row>
    <row r="20" spans="1:1024" ht="14.25">
      <c r="A20" s="98"/>
      <c r="B20" s="597"/>
      <c r="C20" s="597"/>
      <c r="D20" s="597"/>
      <c r="E20" s="597"/>
      <c r="F20" s="597"/>
      <c r="G20" s="125"/>
      <c r="H20" s="122" t="s">
        <v>35</v>
      </c>
      <c r="I20" s="121"/>
      <c r="J20" s="121"/>
      <c r="K20" s="121"/>
      <c r="L20" s="121"/>
      <c r="M20" s="121"/>
      <c r="N20" s="121"/>
      <c r="O20" s="121"/>
      <c r="P20" s="121"/>
      <c r="Q20" s="121"/>
      <c r="R20" s="121"/>
      <c r="S20" s="121"/>
      <c r="T20" s="121"/>
      <c r="U20" s="121"/>
      <c r="V20" s="121"/>
      <c r="W20" s="121"/>
      <c r="X20" s="121"/>
      <c r="Y20" s="121"/>
      <c r="Z20" s="125"/>
      <c r="AA20" s="114"/>
      <c r="AB20" s="138"/>
      <c r="AC20" s="114"/>
      <c r="AD20" s="128"/>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c r="IK20" s="99"/>
      <c r="IL20" s="99"/>
      <c r="IM20" s="99"/>
      <c r="IN20" s="99"/>
      <c r="IO20" s="99"/>
      <c r="IP20" s="99"/>
      <c r="IQ20" s="99"/>
      <c r="IR20" s="99"/>
      <c r="IS20" s="99"/>
      <c r="IT20" s="99"/>
      <c r="IU20" s="99"/>
      <c r="IV20" s="99"/>
      <c r="IW20" s="99"/>
      <c r="IX20" s="99"/>
      <c r="IY20" s="99"/>
      <c r="IZ20" s="99"/>
      <c r="JA20" s="99"/>
      <c r="JB20" s="99"/>
      <c r="JC20" s="99"/>
      <c r="JD20" s="99"/>
      <c r="JE20" s="99"/>
      <c r="JF20" s="99"/>
      <c r="JG20" s="99"/>
      <c r="JH20" s="99"/>
      <c r="JI20" s="99"/>
      <c r="JJ20" s="99"/>
      <c r="JK20" s="99"/>
      <c r="JL20" s="99"/>
      <c r="JM20" s="99"/>
      <c r="JN20" s="99"/>
      <c r="JO20" s="99"/>
      <c r="JP20" s="99"/>
      <c r="JQ20" s="99"/>
      <c r="JR20" s="99"/>
      <c r="JS20" s="99"/>
      <c r="JT20" s="99"/>
      <c r="JU20" s="99"/>
      <c r="JV20" s="99"/>
      <c r="JW20" s="99"/>
      <c r="JX20" s="99"/>
      <c r="JY20" s="99"/>
      <c r="JZ20" s="99"/>
      <c r="KA20" s="99"/>
      <c r="KB20" s="99"/>
      <c r="KC20" s="99"/>
      <c r="KD20" s="99"/>
      <c r="KE20" s="99"/>
      <c r="KF20" s="99"/>
      <c r="KG20" s="99"/>
      <c r="KH20" s="99"/>
      <c r="KI20" s="99"/>
      <c r="KJ20" s="99"/>
      <c r="KK20" s="99"/>
      <c r="KL20" s="99"/>
      <c r="KM20" s="99"/>
      <c r="KN20" s="99"/>
      <c r="KO20" s="99"/>
      <c r="KP20" s="99"/>
      <c r="KQ20" s="99"/>
      <c r="KR20" s="99"/>
      <c r="KS20" s="99"/>
      <c r="KT20" s="99"/>
      <c r="KU20" s="99"/>
      <c r="KV20" s="99"/>
      <c r="KW20" s="99"/>
      <c r="KX20" s="99"/>
      <c r="KY20" s="99"/>
      <c r="KZ20" s="99"/>
      <c r="LA20" s="99"/>
      <c r="LB20" s="99"/>
      <c r="LC20" s="99"/>
      <c r="LD20" s="99"/>
      <c r="LE20" s="99"/>
      <c r="LF20" s="99"/>
      <c r="LG20" s="99"/>
      <c r="LH20" s="99"/>
      <c r="LI20" s="99"/>
      <c r="LJ20" s="99"/>
      <c r="LK20" s="99"/>
      <c r="LL20" s="99"/>
      <c r="LM20" s="99"/>
      <c r="LN20" s="99"/>
      <c r="LO20" s="99"/>
      <c r="LP20" s="99"/>
      <c r="LQ20" s="99"/>
      <c r="LR20" s="99"/>
      <c r="LS20" s="99"/>
      <c r="LT20" s="99"/>
      <c r="LU20" s="99"/>
      <c r="LV20" s="99"/>
      <c r="LW20" s="99"/>
      <c r="LX20" s="99"/>
      <c r="LY20" s="99"/>
      <c r="LZ20" s="99"/>
      <c r="MA20" s="99"/>
      <c r="MB20" s="99"/>
      <c r="MC20" s="99"/>
      <c r="MD20" s="99"/>
      <c r="ME20" s="99"/>
      <c r="MF20" s="99"/>
      <c r="MG20" s="99"/>
      <c r="MH20" s="99"/>
      <c r="MI20" s="99"/>
      <c r="MJ20" s="99"/>
      <c r="MK20" s="99"/>
      <c r="ML20" s="99"/>
      <c r="MM20" s="99"/>
      <c r="MN20" s="99"/>
      <c r="MO20" s="99"/>
      <c r="MP20" s="99"/>
      <c r="MQ20" s="99"/>
      <c r="MR20" s="99"/>
      <c r="MS20" s="99"/>
      <c r="MT20" s="99"/>
      <c r="MU20" s="99"/>
      <c r="MV20" s="99"/>
      <c r="MW20" s="99"/>
      <c r="MX20" s="99"/>
      <c r="MY20" s="99"/>
      <c r="MZ20" s="99"/>
      <c r="NA20" s="99"/>
      <c r="NB20" s="99"/>
      <c r="NC20" s="99"/>
      <c r="ND20" s="99"/>
      <c r="NE20" s="99"/>
      <c r="NF20" s="99"/>
      <c r="NG20" s="99"/>
      <c r="NH20" s="99"/>
      <c r="NI20" s="99"/>
      <c r="NJ20" s="99"/>
      <c r="NK20" s="99"/>
      <c r="NL20" s="99"/>
      <c r="NM20" s="99"/>
      <c r="NN20" s="99"/>
      <c r="NO20" s="99"/>
      <c r="NP20" s="99"/>
      <c r="NQ20" s="99"/>
      <c r="NR20" s="99"/>
      <c r="NS20" s="99"/>
      <c r="NT20" s="99"/>
      <c r="NU20" s="99"/>
      <c r="NV20" s="99"/>
      <c r="NW20" s="99"/>
      <c r="NX20" s="99"/>
      <c r="NY20" s="99"/>
      <c r="NZ20" s="99"/>
      <c r="OA20" s="99"/>
      <c r="OB20" s="99"/>
      <c r="OC20" s="99"/>
      <c r="OD20" s="99"/>
      <c r="OE20" s="99"/>
      <c r="OF20" s="99"/>
      <c r="OG20" s="99"/>
      <c r="OH20" s="99"/>
      <c r="OI20" s="99"/>
      <c r="OJ20" s="99"/>
      <c r="OK20" s="99"/>
      <c r="OL20" s="99"/>
      <c r="OM20" s="99"/>
      <c r="ON20" s="99"/>
      <c r="OO20" s="99"/>
      <c r="OP20" s="99"/>
      <c r="OQ20" s="99"/>
      <c r="OR20" s="99"/>
      <c r="OS20" s="99"/>
      <c r="OT20" s="99"/>
      <c r="OU20" s="99"/>
      <c r="OV20" s="99"/>
      <c r="OW20" s="99"/>
      <c r="OX20" s="99"/>
      <c r="OY20" s="99"/>
      <c r="OZ20" s="99"/>
      <c r="PA20" s="99"/>
      <c r="PB20" s="99"/>
      <c r="PC20" s="99"/>
      <c r="PD20" s="99"/>
      <c r="PE20" s="99"/>
      <c r="PF20" s="99"/>
      <c r="PG20" s="99"/>
      <c r="PH20" s="99"/>
      <c r="PI20" s="99"/>
      <c r="PJ20" s="99"/>
      <c r="PK20" s="99"/>
      <c r="PL20" s="99"/>
      <c r="PM20" s="99"/>
      <c r="PN20" s="99"/>
      <c r="PO20" s="99"/>
      <c r="PP20" s="99"/>
      <c r="PQ20" s="99"/>
      <c r="PR20" s="99"/>
      <c r="PS20" s="99"/>
      <c r="PT20" s="99"/>
      <c r="PU20" s="99"/>
      <c r="PV20" s="99"/>
      <c r="PW20" s="99"/>
      <c r="PX20" s="99"/>
      <c r="PY20" s="99"/>
      <c r="PZ20" s="99"/>
      <c r="QA20" s="99"/>
      <c r="QB20" s="99"/>
      <c r="QC20" s="99"/>
      <c r="QD20" s="99"/>
      <c r="QE20" s="99"/>
      <c r="QF20" s="99"/>
      <c r="QG20" s="99"/>
      <c r="QH20" s="99"/>
      <c r="QI20" s="99"/>
      <c r="QJ20" s="99"/>
      <c r="QK20" s="99"/>
      <c r="QL20" s="99"/>
      <c r="QM20" s="99"/>
      <c r="QN20" s="99"/>
      <c r="QO20" s="99"/>
      <c r="QP20" s="99"/>
      <c r="QQ20" s="99"/>
      <c r="QR20" s="99"/>
      <c r="QS20" s="99"/>
      <c r="QT20" s="99"/>
      <c r="QU20" s="99"/>
      <c r="QV20" s="99"/>
      <c r="QW20" s="99"/>
      <c r="QX20" s="99"/>
      <c r="QY20" s="99"/>
      <c r="QZ20" s="99"/>
      <c r="RA20" s="99"/>
      <c r="RB20" s="99"/>
      <c r="RC20" s="99"/>
      <c r="RD20" s="99"/>
      <c r="RE20" s="99"/>
      <c r="RF20" s="99"/>
      <c r="RG20" s="99"/>
      <c r="RH20" s="99"/>
      <c r="RI20" s="99"/>
      <c r="RJ20" s="99"/>
      <c r="RK20" s="99"/>
      <c r="RL20" s="99"/>
      <c r="RM20" s="99"/>
      <c r="RN20" s="99"/>
      <c r="RO20" s="99"/>
      <c r="RP20" s="99"/>
      <c r="RQ20" s="99"/>
      <c r="RR20" s="99"/>
      <c r="RS20" s="99"/>
      <c r="RT20" s="99"/>
      <c r="RU20" s="99"/>
      <c r="RV20" s="99"/>
      <c r="RW20" s="99"/>
      <c r="RX20" s="99"/>
      <c r="RY20" s="99"/>
      <c r="RZ20" s="99"/>
      <c r="SA20" s="99"/>
      <c r="SB20" s="99"/>
      <c r="SC20" s="99"/>
      <c r="SD20" s="99"/>
      <c r="SE20" s="99"/>
      <c r="SF20" s="99"/>
      <c r="SG20" s="99"/>
      <c r="SH20" s="99"/>
      <c r="SI20" s="99"/>
      <c r="SJ20" s="99"/>
      <c r="SK20" s="99"/>
      <c r="SL20" s="99"/>
      <c r="SM20" s="99"/>
      <c r="SN20" s="99"/>
      <c r="SO20" s="99"/>
      <c r="SP20" s="99"/>
      <c r="SQ20" s="99"/>
      <c r="SR20" s="99"/>
      <c r="SS20" s="99"/>
      <c r="ST20" s="99"/>
      <c r="SU20" s="99"/>
      <c r="SV20" s="99"/>
      <c r="SW20" s="99"/>
      <c r="SX20" s="99"/>
      <c r="SY20" s="99"/>
      <c r="SZ20" s="99"/>
      <c r="TA20" s="99"/>
      <c r="TB20" s="99"/>
      <c r="TC20" s="99"/>
      <c r="TD20" s="99"/>
      <c r="TE20" s="99"/>
      <c r="TF20" s="99"/>
      <c r="TG20" s="99"/>
      <c r="TH20" s="99"/>
      <c r="TI20" s="99"/>
      <c r="TJ20" s="99"/>
      <c r="TK20" s="99"/>
      <c r="TL20" s="99"/>
      <c r="TM20" s="99"/>
      <c r="TN20" s="99"/>
      <c r="TO20" s="99"/>
      <c r="TP20" s="99"/>
      <c r="TQ20" s="99"/>
      <c r="TR20" s="99"/>
      <c r="TS20" s="99"/>
      <c r="TT20" s="99"/>
      <c r="TU20" s="99"/>
      <c r="TV20" s="99"/>
      <c r="TW20" s="99"/>
      <c r="TX20" s="99"/>
      <c r="TY20" s="99"/>
      <c r="TZ20" s="99"/>
      <c r="UA20" s="99"/>
      <c r="UB20" s="99"/>
      <c r="UC20" s="99"/>
      <c r="UD20" s="99"/>
      <c r="UE20" s="99"/>
      <c r="UF20" s="99"/>
      <c r="UG20" s="99"/>
      <c r="UH20" s="99"/>
      <c r="UI20" s="99"/>
      <c r="UJ20" s="99"/>
      <c r="UK20" s="99"/>
      <c r="UL20" s="99"/>
      <c r="UM20" s="99"/>
      <c r="UN20" s="99"/>
      <c r="UO20" s="99"/>
      <c r="UP20" s="99"/>
      <c r="UQ20" s="99"/>
      <c r="UR20" s="99"/>
      <c r="US20" s="99"/>
      <c r="UT20" s="99"/>
      <c r="UU20" s="99"/>
      <c r="UV20" s="99"/>
      <c r="UW20" s="99"/>
      <c r="UX20" s="99"/>
      <c r="UY20" s="99"/>
      <c r="UZ20" s="99"/>
      <c r="VA20" s="99"/>
      <c r="VB20" s="99"/>
      <c r="VC20" s="99"/>
      <c r="VD20" s="99"/>
      <c r="VE20" s="99"/>
      <c r="VF20" s="99"/>
      <c r="VG20" s="99"/>
      <c r="VH20" s="99"/>
      <c r="VI20" s="99"/>
      <c r="VJ20" s="99"/>
      <c r="VK20" s="99"/>
      <c r="VL20" s="99"/>
      <c r="VM20" s="99"/>
      <c r="VN20" s="99"/>
      <c r="VO20" s="99"/>
      <c r="VP20" s="99"/>
      <c r="VQ20" s="99"/>
      <c r="VR20" s="99"/>
      <c r="VS20" s="99"/>
      <c r="VT20" s="99"/>
      <c r="VU20" s="99"/>
      <c r="VV20" s="99"/>
      <c r="VW20" s="99"/>
      <c r="VX20" s="99"/>
      <c r="VY20" s="99"/>
      <c r="VZ20" s="99"/>
      <c r="WA20" s="99"/>
      <c r="WB20" s="99"/>
      <c r="WC20" s="99"/>
      <c r="WD20" s="99"/>
      <c r="WE20" s="99"/>
      <c r="WF20" s="99"/>
      <c r="WG20" s="99"/>
      <c r="WH20" s="99"/>
      <c r="WI20" s="99"/>
      <c r="WJ20" s="99"/>
      <c r="WK20" s="99"/>
      <c r="WL20" s="99"/>
      <c r="WM20" s="99"/>
      <c r="WN20" s="99"/>
      <c r="WO20" s="99"/>
      <c r="WP20" s="99"/>
      <c r="WQ20" s="99"/>
      <c r="WR20" s="99"/>
      <c r="WS20" s="99"/>
      <c r="WT20" s="99"/>
      <c r="WU20" s="99"/>
      <c r="WV20" s="99"/>
      <c r="WW20" s="99"/>
      <c r="WX20" s="99"/>
      <c r="WY20" s="99"/>
      <c r="WZ20" s="99"/>
      <c r="XA20" s="99"/>
      <c r="XB20" s="99"/>
      <c r="XC20" s="99"/>
      <c r="XD20" s="99"/>
      <c r="XE20" s="99"/>
      <c r="XF20" s="99"/>
      <c r="XG20" s="99"/>
      <c r="XH20" s="99"/>
      <c r="XI20" s="99"/>
      <c r="XJ20" s="99"/>
      <c r="XK20" s="99"/>
      <c r="XL20" s="99"/>
      <c r="XM20" s="99"/>
      <c r="XN20" s="99"/>
      <c r="XO20" s="99"/>
      <c r="XP20" s="99"/>
      <c r="XQ20" s="99"/>
      <c r="XR20" s="99"/>
      <c r="XS20" s="99"/>
      <c r="XT20" s="99"/>
      <c r="XU20" s="99"/>
      <c r="XV20" s="99"/>
      <c r="XW20" s="99"/>
      <c r="XX20" s="99"/>
      <c r="XY20" s="99"/>
      <c r="XZ20" s="99"/>
      <c r="YA20" s="99"/>
      <c r="YB20" s="99"/>
      <c r="YC20" s="99"/>
      <c r="YD20" s="99"/>
      <c r="YE20" s="99"/>
      <c r="YF20" s="99"/>
      <c r="YG20" s="99"/>
      <c r="YH20" s="99"/>
      <c r="YI20" s="99"/>
      <c r="YJ20" s="99"/>
      <c r="YK20" s="99"/>
      <c r="YL20" s="99"/>
      <c r="YM20" s="99"/>
      <c r="YN20" s="99"/>
      <c r="YO20" s="99"/>
      <c r="YP20" s="99"/>
      <c r="YQ20" s="99"/>
      <c r="YR20" s="99"/>
      <c r="YS20" s="99"/>
      <c r="YT20" s="99"/>
      <c r="YU20" s="99"/>
      <c r="YV20" s="99"/>
      <c r="YW20" s="99"/>
      <c r="YX20" s="99"/>
      <c r="YY20" s="99"/>
      <c r="YZ20" s="99"/>
      <c r="ZA20" s="99"/>
      <c r="ZB20" s="99"/>
      <c r="ZC20" s="99"/>
      <c r="ZD20" s="99"/>
      <c r="ZE20" s="99"/>
      <c r="ZF20" s="99"/>
      <c r="ZG20" s="99"/>
      <c r="ZH20" s="99"/>
      <c r="ZI20" s="99"/>
      <c r="ZJ20" s="99"/>
      <c r="ZK20" s="99"/>
      <c r="ZL20" s="99"/>
      <c r="ZM20" s="99"/>
      <c r="ZN20" s="99"/>
      <c r="ZO20" s="99"/>
      <c r="ZP20" s="99"/>
      <c r="ZQ20" s="99"/>
      <c r="ZR20" s="99"/>
      <c r="ZS20" s="99"/>
      <c r="ZT20" s="99"/>
      <c r="ZU20" s="99"/>
      <c r="ZV20" s="99"/>
      <c r="ZW20" s="99"/>
      <c r="ZX20" s="99"/>
      <c r="ZY20" s="99"/>
      <c r="ZZ20" s="99"/>
      <c r="AAA20" s="99"/>
      <c r="AAB20" s="99"/>
      <c r="AAC20" s="99"/>
      <c r="AAD20" s="99"/>
      <c r="AAE20" s="99"/>
      <c r="AAF20" s="99"/>
      <c r="AAG20" s="99"/>
      <c r="AAH20" s="99"/>
      <c r="AAI20" s="99"/>
      <c r="AAJ20" s="99"/>
      <c r="AAK20" s="99"/>
      <c r="AAL20" s="99"/>
      <c r="AAM20" s="99"/>
      <c r="AAN20" s="99"/>
      <c r="AAO20" s="99"/>
      <c r="AAP20" s="99"/>
      <c r="AAQ20" s="99"/>
      <c r="AAR20" s="99"/>
      <c r="AAS20" s="99"/>
      <c r="AAT20" s="99"/>
      <c r="AAU20" s="99"/>
      <c r="AAV20" s="99"/>
      <c r="AAW20" s="99"/>
      <c r="AAX20" s="99"/>
      <c r="AAY20" s="99"/>
      <c r="AAZ20" s="99"/>
      <c r="ABA20" s="99"/>
      <c r="ABB20" s="99"/>
      <c r="ABC20" s="99"/>
      <c r="ABD20" s="99"/>
      <c r="ABE20" s="99"/>
      <c r="ABF20" s="99"/>
      <c r="ABG20" s="99"/>
      <c r="ABH20" s="99"/>
      <c r="ABI20" s="99"/>
      <c r="ABJ20" s="99"/>
      <c r="ABK20" s="99"/>
      <c r="ABL20" s="99"/>
      <c r="ABM20" s="99"/>
      <c r="ABN20" s="99"/>
      <c r="ABO20" s="99"/>
      <c r="ABP20" s="99"/>
      <c r="ABQ20" s="99"/>
      <c r="ABR20" s="99"/>
      <c r="ABS20" s="99"/>
      <c r="ABT20" s="99"/>
      <c r="ABU20" s="99"/>
      <c r="ABV20" s="99"/>
      <c r="ABW20" s="99"/>
      <c r="ABX20" s="99"/>
      <c r="ABY20" s="99"/>
      <c r="ABZ20" s="99"/>
      <c r="ACA20" s="99"/>
      <c r="ACB20" s="99"/>
      <c r="ACC20" s="99"/>
      <c r="ACD20" s="99"/>
      <c r="ACE20" s="99"/>
      <c r="ACF20" s="99"/>
      <c r="ACG20" s="99"/>
      <c r="ACH20" s="99"/>
      <c r="ACI20" s="99"/>
      <c r="ACJ20" s="99"/>
      <c r="ACK20" s="99"/>
      <c r="ACL20" s="99"/>
      <c r="ACM20" s="99"/>
      <c r="ACN20" s="99"/>
      <c r="ACO20" s="99"/>
      <c r="ACP20" s="99"/>
      <c r="ACQ20" s="99"/>
      <c r="ACR20" s="99"/>
      <c r="ACS20" s="99"/>
      <c r="ACT20" s="99"/>
      <c r="ACU20" s="99"/>
      <c r="ACV20" s="99"/>
      <c r="ACW20" s="99"/>
      <c r="ACX20" s="99"/>
      <c r="ACY20" s="99"/>
      <c r="ACZ20" s="99"/>
      <c r="ADA20" s="99"/>
      <c r="ADB20" s="99"/>
      <c r="ADC20" s="99"/>
      <c r="ADD20" s="99"/>
      <c r="ADE20" s="99"/>
      <c r="ADF20" s="99"/>
      <c r="ADG20" s="99"/>
      <c r="ADH20" s="99"/>
      <c r="ADI20" s="99"/>
      <c r="ADJ20" s="99"/>
      <c r="ADK20" s="99"/>
      <c r="ADL20" s="99"/>
      <c r="ADM20" s="99"/>
      <c r="ADN20" s="99"/>
      <c r="ADO20" s="99"/>
      <c r="ADP20" s="99"/>
      <c r="ADQ20" s="99"/>
      <c r="ADR20" s="99"/>
      <c r="ADS20" s="99"/>
      <c r="ADT20" s="99"/>
      <c r="ADU20" s="99"/>
      <c r="ADV20" s="99"/>
      <c r="ADW20" s="99"/>
      <c r="ADX20" s="99"/>
      <c r="ADY20" s="99"/>
      <c r="ADZ20" s="99"/>
      <c r="AEA20" s="99"/>
      <c r="AEB20" s="99"/>
      <c r="AEC20" s="99"/>
      <c r="AED20" s="99"/>
      <c r="AEE20" s="99"/>
      <c r="AEF20" s="99"/>
      <c r="AEG20" s="99"/>
      <c r="AEH20" s="99"/>
      <c r="AEI20" s="99"/>
      <c r="AEJ20" s="99"/>
      <c r="AEK20" s="99"/>
      <c r="AEL20" s="99"/>
      <c r="AEM20" s="99"/>
      <c r="AEN20" s="99"/>
      <c r="AEO20" s="99"/>
      <c r="AEP20" s="99"/>
      <c r="AEQ20" s="99"/>
      <c r="AER20" s="99"/>
      <c r="AES20" s="99"/>
      <c r="AET20" s="99"/>
      <c r="AEU20" s="99"/>
      <c r="AEV20" s="99"/>
      <c r="AEW20" s="99"/>
      <c r="AEX20" s="99"/>
      <c r="AEY20" s="99"/>
      <c r="AEZ20" s="99"/>
      <c r="AFA20" s="99"/>
      <c r="AFB20" s="99"/>
      <c r="AFC20" s="99"/>
      <c r="AFD20" s="99"/>
      <c r="AFE20" s="99"/>
      <c r="AFF20" s="99"/>
      <c r="AFG20" s="99"/>
      <c r="AFH20" s="99"/>
      <c r="AFI20" s="99"/>
      <c r="AFJ20" s="99"/>
      <c r="AFK20" s="99"/>
      <c r="AFL20" s="99"/>
      <c r="AFM20" s="99"/>
      <c r="AFN20" s="99"/>
      <c r="AFO20" s="99"/>
      <c r="AFP20" s="99"/>
      <c r="AFQ20" s="99"/>
      <c r="AFR20" s="99"/>
      <c r="AFS20" s="99"/>
      <c r="AFT20" s="99"/>
      <c r="AFU20" s="99"/>
      <c r="AFV20" s="99"/>
      <c r="AFW20" s="99"/>
      <c r="AFX20" s="99"/>
      <c r="AFY20" s="99"/>
      <c r="AFZ20" s="99"/>
      <c r="AGA20" s="99"/>
      <c r="AGB20" s="99"/>
      <c r="AGC20" s="99"/>
      <c r="AGD20" s="99"/>
      <c r="AGE20" s="99"/>
      <c r="AGF20" s="99"/>
      <c r="AGG20" s="99"/>
      <c r="AGH20" s="99"/>
      <c r="AGI20" s="99"/>
      <c r="AGJ20" s="99"/>
      <c r="AGK20" s="99"/>
      <c r="AGL20" s="99"/>
      <c r="AGM20" s="99"/>
      <c r="AGN20" s="99"/>
      <c r="AGO20" s="99"/>
      <c r="AGP20" s="99"/>
      <c r="AGQ20" s="99"/>
      <c r="AGR20" s="99"/>
      <c r="AGS20" s="99"/>
      <c r="AGT20" s="99"/>
      <c r="AGU20" s="99"/>
      <c r="AGV20" s="99"/>
      <c r="AGW20" s="99"/>
      <c r="AGX20" s="99"/>
      <c r="AGY20" s="99"/>
      <c r="AGZ20" s="99"/>
      <c r="AHA20" s="99"/>
      <c r="AHB20" s="99"/>
      <c r="AHC20" s="99"/>
      <c r="AHD20" s="99"/>
      <c r="AHE20" s="99"/>
      <c r="AHF20" s="99"/>
      <c r="AHG20" s="99"/>
      <c r="AHH20" s="99"/>
      <c r="AHI20" s="99"/>
      <c r="AHJ20" s="99"/>
      <c r="AHK20" s="99"/>
      <c r="AHL20" s="99"/>
      <c r="AHM20" s="99"/>
      <c r="AHN20" s="99"/>
      <c r="AHO20" s="99"/>
      <c r="AHP20" s="99"/>
      <c r="AHQ20" s="99"/>
      <c r="AHR20" s="99"/>
      <c r="AHS20" s="99"/>
      <c r="AHT20" s="99"/>
      <c r="AHU20" s="99"/>
      <c r="AHV20" s="99"/>
      <c r="AHW20" s="99"/>
      <c r="AHX20" s="99"/>
      <c r="AHY20" s="99"/>
      <c r="AHZ20" s="99"/>
      <c r="AIA20" s="99"/>
      <c r="AIB20" s="99"/>
      <c r="AIC20" s="99"/>
      <c r="AID20" s="99"/>
      <c r="AIE20" s="99"/>
      <c r="AIF20" s="99"/>
      <c r="AIG20" s="99"/>
      <c r="AIH20" s="99"/>
      <c r="AII20" s="99"/>
      <c r="AIJ20" s="99"/>
      <c r="AIK20" s="99"/>
      <c r="AIL20" s="99"/>
      <c r="AIM20" s="99"/>
      <c r="AIN20" s="99"/>
      <c r="AIO20" s="99"/>
      <c r="AIP20" s="99"/>
      <c r="AIQ20" s="99"/>
      <c r="AIR20" s="99"/>
      <c r="AIS20" s="99"/>
      <c r="AIT20" s="99"/>
      <c r="AIU20" s="99"/>
      <c r="AIV20" s="99"/>
      <c r="AIW20" s="99"/>
      <c r="AIX20" s="99"/>
      <c r="AIY20" s="99"/>
      <c r="AIZ20" s="99"/>
      <c r="AJA20" s="99"/>
      <c r="AJB20" s="99"/>
      <c r="AJC20" s="99"/>
      <c r="AJD20" s="99"/>
      <c r="AJE20" s="99"/>
      <c r="AJF20" s="99"/>
      <c r="AJG20" s="99"/>
      <c r="AJH20" s="99"/>
      <c r="AJI20" s="99"/>
      <c r="AJJ20" s="99"/>
      <c r="AJK20" s="99"/>
      <c r="AJL20" s="99"/>
      <c r="AJM20" s="99"/>
      <c r="AJN20" s="99"/>
      <c r="AJO20" s="99"/>
      <c r="AJP20" s="99"/>
      <c r="AJQ20" s="99"/>
      <c r="AJR20" s="99"/>
      <c r="AJS20" s="99"/>
      <c r="AJT20" s="99"/>
      <c r="AJU20" s="99"/>
      <c r="AJV20" s="99"/>
      <c r="AJW20" s="99"/>
      <c r="AJX20" s="99"/>
      <c r="AJY20" s="99"/>
      <c r="AJZ20" s="99"/>
      <c r="AKA20" s="99"/>
      <c r="AKB20" s="99"/>
      <c r="AKC20" s="99"/>
      <c r="AKD20" s="99"/>
      <c r="AKE20" s="99"/>
      <c r="AKF20" s="99"/>
      <c r="AKG20" s="99"/>
      <c r="AKH20" s="99"/>
      <c r="AKI20" s="99"/>
      <c r="AKJ20" s="99"/>
      <c r="AKK20" s="99"/>
      <c r="AKL20" s="99"/>
      <c r="AKM20" s="99"/>
      <c r="AKN20" s="99"/>
      <c r="AKO20" s="99"/>
      <c r="AKP20" s="99"/>
      <c r="AKQ20" s="99"/>
      <c r="AKR20" s="99"/>
      <c r="AKS20" s="99"/>
      <c r="AKT20" s="99"/>
      <c r="AKU20" s="99"/>
      <c r="AKV20" s="99"/>
      <c r="AKW20" s="99"/>
      <c r="AKX20" s="99"/>
      <c r="AKY20" s="99"/>
      <c r="AKZ20" s="99"/>
      <c r="ALA20" s="99"/>
      <c r="ALB20" s="99"/>
      <c r="ALC20" s="99"/>
      <c r="ALD20" s="99"/>
      <c r="ALE20" s="99"/>
      <c r="ALF20" s="99"/>
      <c r="ALG20" s="99"/>
      <c r="ALH20" s="99"/>
      <c r="ALI20" s="99"/>
      <c r="ALJ20" s="99"/>
      <c r="ALK20" s="99"/>
      <c r="ALL20" s="99"/>
      <c r="ALM20" s="99"/>
      <c r="ALN20" s="99"/>
      <c r="ALO20" s="99"/>
      <c r="ALP20" s="99"/>
      <c r="ALQ20" s="99"/>
      <c r="ALR20" s="99"/>
      <c r="ALS20" s="99"/>
      <c r="ALT20" s="99"/>
      <c r="ALU20" s="99"/>
      <c r="ALV20" s="99"/>
      <c r="ALW20" s="99"/>
      <c r="ALX20" s="99"/>
      <c r="ALY20" s="99"/>
      <c r="ALZ20" s="99"/>
      <c r="AMA20" s="99"/>
      <c r="AMB20" s="99"/>
      <c r="AMC20" s="99"/>
      <c r="AMD20" s="99"/>
      <c r="AME20" s="99"/>
      <c r="AMF20" s="99"/>
      <c r="AMG20" s="99"/>
      <c r="AMH20" s="99"/>
      <c r="AMI20" s="99"/>
      <c r="AMJ20" s="99"/>
    </row>
    <row r="21" spans="1:1024" ht="15.75" customHeight="1">
      <c r="A21" s="98"/>
      <c r="B21" s="597"/>
      <c r="C21" s="597"/>
      <c r="D21" s="597"/>
      <c r="E21" s="597"/>
      <c r="F21" s="597"/>
      <c r="G21" s="125"/>
      <c r="H21" s="122" t="s">
        <v>36</v>
      </c>
      <c r="I21" s="121"/>
      <c r="J21" s="121"/>
      <c r="K21" s="121"/>
      <c r="L21" s="121"/>
      <c r="M21" s="121"/>
      <c r="N21" s="121"/>
      <c r="O21" s="121"/>
      <c r="P21" s="121"/>
      <c r="Q21" s="121"/>
      <c r="R21" s="121"/>
      <c r="S21" s="121"/>
      <c r="T21" s="136"/>
      <c r="U21" s="121"/>
      <c r="V21" s="136"/>
      <c r="W21" s="121"/>
      <c r="X21" s="121"/>
      <c r="Y21" s="121"/>
      <c r="Z21" s="132"/>
      <c r="AA21" s="114"/>
      <c r="AB21" s="114"/>
      <c r="AC21" s="114"/>
      <c r="AD21" s="128"/>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c r="IK21" s="99"/>
      <c r="IL21" s="99"/>
      <c r="IM21" s="99"/>
      <c r="IN21" s="99"/>
      <c r="IO21" s="99"/>
      <c r="IP21" s="99"/>
      <c r="IQ21" s="99"/>
      <c r="IR21" s="99"/>
      <c r="IS21" s="99"/>
      <c r="IT21" s="99"/>
      <c r="IU21" s="99"/>
      <c r="IV21" s="99"/>
      <c r="IW21" s="99"/>
      <c r="IX21" s="99"/>
      <c r="IY21" s="99"/>
      <c r="IZ21" s="99"/>
      <c r="JA21" s="99"/>
      <c r="JB21" s="99"/>
      <c r="JC21" s="99"/>
      <c r="JD21" s="99"/>
      <c r="JE21" s="99"/>
      <c r="JF21" s="99"/>
      <c r="JG21" s="99"/>
      <c r="JH21" s="99"/>
      <c r="JI21" s="99"/>
      <c r="JJ21" s="99"/>
      <c r="JK21" s="99"/>
      <c r="JL21" s="99"/>
      <c r="JM21" s="99"/>
      <c r="JN21" s="99"/>
      <c r="JO21" s="99"/>
      <c r="JP21" s="99"/>
      <c r="JQ21" s="99"/>
      <c r="JR21" s="99"/>
      <c r="JS21" s="99"/>
      <c r="JT21" s="99"/>
      <c r="JU21" s="99"/>
      <c r="JV21" s="99"/>
      <c r="JW21" s="99"/>
      <c r="JX21" s="99"/>
      <c r="JY21" s="99"/>
      <c r="JZ21" s="99"/>
      <c r="KA21" s="99"/>
      <c r="KB21" s="99"/>
      <c r="KC21" s="99"/>
      <c r="KD21" s="99"/>
      <c r="KE21" s="99"/>
      <c r="KF21" s="99"/>
      <c r="KG21" s="99"/>
      <c r="KH21" s="99"/>
      <c r="KI21" s="99"/>
      <c r="KJ21" s="99"/>
      <c r="KK21" s="99"/>
      <c r="KL21" s="99"/>
      <c r="KM21" s="99"/>
      <c r="KN21" s="99"/>
      <c r="KO21" s="99"/>
      <c r="KP21" s="99"/>
      <c r="KQ21" s="99"/>
      <c r="KR21" s="99"/>
      <c r="KS21" s="99"/>
      <c r="KT21" s="99"/>
      <c r="KU21" s="99"/>
      <c r="KV21" s="99"/>
      <c r="KW21" s="99"/>
      <c r="KX21" s="99"/>
      <c r="KY21" s="99"/>
      <c r="KZ21" s="99"/>
      <c r="LA21" s="99"/>
      <c r="LB21" s="99"/>
      <c r="LC21" s="99"/>
      <c r="LD21" s="99"/>
      <c r="LE21" s="99"/>
      <c r="LF21" s="99"/>
      <c r="LG21" s="99"/>
      <c r="LH21" s="99"/>
      <c r="LI21" s="99"/>
      <c r="LJ21" s="99"/>
      <c r="LK21" s="99"/>
      <c r="LL21" s="99"/>
      <c r="LM21" s="99"/>
      <c r="LN21" s="99"/>
      <c r="LO21" s="99"/>
      <c r="LP21" s="99"/>
      <c r="LQ21" s="99"/>
      <c r="LR21" s="99"/>
      <c r="LS21" s="99"/>
      <c r="LT21" s="99"/>
      <c r="LU21" s="99"/>
      <c r="LV21" s="99"/>
      <c r="LW21" s="99"/>
      <c r="LX21" s="99"/>
      <c r="LY21" s="99"/>
      <c r="LZ21" s="99"/>
      <c r="MA21" s="99"/>
      <c r="MB21" s="99"/>
      <c r="MC21" s="99"/>
      <c r="MD21" s="99"/>
      <c r="ME21" s="99"/>
      <c r="MF21" s="99"/>
      <c r="MG21" s="99"/>
      <c r="MH21" s="99"/>
      <c r="MI21" s="99"/>
      <c r="MJ21" s="99"/>
      <c r="MK21" s="99"/>
      <c r="ML21" s="99"/>
      <c r="MM21" s="99"/>
      <c r="MN21" s="99"/>
      <c r="MO21" s="99"/>
      <c r="MP21" s="99"/>
      <c r="MQ21" s="99"/>
      <c r="MR21" s="99"/>
      <c r="MS21" s="99"/>
      <c r="MT21" s="99"/>
      <c r="MU21" s="99"/>
      <c r="MV21" s="99"/>
      <c r="MW21" s="99"/>
      <c r="MX21" s="99"/>
      <c r="MY21" s="99"/>
      <c r="MZ21" s="99"/>
      <c r="NA21" s="99"/>
      <c r="NB21" s="99"/>
      <c r="NC21" s="99"/>
      <c r="ND21" s="99"/>
      <c r="NE21" s="99"/>
      <c r="NF21" s="99"/>
      <c r="NG21" s="99"/>
      <c r="NH21" s="99"/>
      <c r="NI21" s="99"/>
      <c r="NJ21" s="99"/>
      <c r="NK21" s="99"/>
      <c r="NL21" s="99"/>
      <c r="NM21" s="99"/>
      <c r="NN21" s="99"/>
      <c r="NO21" s="99"/>
      <c r="NP21" s="99"/>
      <c r="NQ21" s="99"/>
      <c r="NR21" s="99"/>
      <c r="NS21" s="99"/>
      <c r="NT21" s="99"/>
      <c r="NU21" s="99"/>
      <c r="NV21" s="99"/>
      <c r="NW21" s="99"/>
      <c r="NX21" s="99"/>
      <c r="NY21" s="99"/>
      <c r="NZ21" s="99"/>
      <c r="OA21" s="99"/>
      <c r="OB21" s="99"/>
      <c r="OC21" s="99"/>
      <c r="OD21" s="99"/>
      <c r="OE21" s="99"/>
      <c r="OF21" s="99"/>
      <c r="OG21" s="99"/>
      <c r="OH21" s="99"/>
      <c r="OI21" s="99"/>
      <c r="OJ21" s="99"/>
      <c r="OK21" s="99"/>
      <c r="OL21" s="99"/>
      <c r="OM21" s="99"/>
      <c r="ON21" s="99"/>
      <c r="OO21" s="99"/>
      <c r="OP21" s="99"/>
      <c r="OQ21" s="99"/>
      <c r="OR21" s="99"/>
      <c r="OS21" s="99"/>
      <c r="OT21" s="99"/>
      <c r="OU21" s="99"/>
      <c r="OV21" s="99"/>
      <c r="OW21" s="99"/>
      <c r="OX21" s="99"/>
      <c r="OY21" s="99"/>
      <c r="OZ21" s="99"/>
      <c r="PA21" s="99"/>
      <c r="PB21" s="99"/>
      <c r="PC21" s="99"/>
      <c r="PD21" s="99"/>
      <c r="PE21" s="99"/>
      <c r="PF21" s="99"/>
      <c r="PG21" s="99"/>
      <c r="PH21" s="99"/>
      <c r="PI21" s="99"/>
      <c r="PJ21" s="99"/>
      <c r="PK21" s="99"/>
      <c r="PL21" s="99"/>
      <c r="PM21" s="99"/>
      <c r="PN21" s="99"/>
      <c r="PO21" s="99"/>
      <c r="PP21" s="99"/>
      <c r="PQ21" s="99"/>
      <c r="PR21" s="99"/>
      <c r="PS21" s="99"/>
      <c r="PT21" s="99"/>
      <c r="PU21" s="99"/>
      <c r="PV21" s="99"/>
      <c r="PW21" s="99"/>
      <c r="PX21" s="99"/>
      <c r="PY21" s="99"/>
      <c r="PZ21" s="99"/>
      <c r="QA21" s="99"/>
      <c r="QB21" s="99"/>
      <c r="QC21" s="99"/>
      <c r="QD21" s="99"/>
      <c r="QE21" s="99"/>
      <c r="QF21" s="99"/>
      <c r="QG21" s="99"/>
      <c r="QH21" s="99"/>
      <c r="QI21" s="99"/>
      <c r="QJ21" s="99"/>
      <c r="QK21" s="99"/>
      <c r="QL21" s="99"/>
      <c r="QM21" s="99"/>
      <c r="QN21" s="99"/>
      <c r="QO21" s="99"/>
      <c r="QP21" s="99"/>
      <c r="QQ21" s="99"/>
      <c r="QR21" s="99"/>
      <c r="QS21" s="99"/>
      <c r="QT21" s="99"/>
      <c r="QU21" s="99"/>
      <c r="QV21" s="99"/>
      <c r="QW21" s="99"/>
      <c r="QX21" s="99"/>
      <c r="QY21" s="99"/>
      <c r="QZ21" s="99"/>
      <c r="RA21" s="99"/>
      <c r="RB21" s="99"/>
      <c r="RC21" s="99"/>
      <c r="RD21" s="99"/>
      <c r="RE21" s="99"/>
      <c r="RF21" s="99"/>
      <c r="RG21" s="99"/>
      <c r="RH21" s="99"/>
      <c r="RI21" s="99"/>
      <c r="RJ21" s="99"/>
      <c r="RK21" s="99"/>
      <c r="RL21" s="99"/>
      <c r="RM21" s="99"/>
      <c r="RN21" s="99"/>
      <c r="RO21" s="99"/>
      <c r="RP21" s="99"/>
      <c r="RQ21" s="99"/>
      <c r="RR21" s="99"/>
      <c r="RS21" s="99"/>
      <c r="RT21" s="99"/>
      <c r="RU21" s="99"/>
      <c r="RV21" s="99"/>
      <c r="RW21" s="99"/>
      <c r="RX21" s="99"/>
      <c r="RY21" s="99"/>
      <c r="RZ21" s="99"/>
      <c r="SA21" s="99"/>
      <c r="SB21" s="99"/>
      <c r="SC21" s="99"/>
      <c r="SD21" s="99"/>
      <c r="SE21" s="99"/>
      <c r="SF21" s="99"/>
      <c r="SG21" s="99"/>
      <c r="SH21" s="99"/>
      <c r="SI21" s="99"/>
      <c r="SJ21" s="99"/>
      <c r="SK21" s="99"/>
      <c r="SL21" s="99"/>
      <c r="SM21" s="99"/>
      <c r="SN21" s="99"/>
      <c r="SO21" s="99"/>
      <c r="SP21" s="99"/>
      <c r="SQ21" s="99"/>
      <c r="SR21" s="99"/>
      <c r="SS21" s="99"/>
      <c r="ST21" s="99"/>
      <c r="SU21" s="99"/>
      <c r="SV21" s="99"/>
      <c r="SW21" s="99"/>
      <c r="SX21" s="99"/>
      <c r="SY21" s="99"/>
      <c r="SZ21" s="99"/>
      <c r="TA21" s="99"/>
      <c r="TB21" s="99"/>
      <c r="TC21" s="99"/>
      <c r="TD21" s="99"/>
      <c r="TE21" s="99"/>
      <c r="TF21" s="99"/>
      <c r="TG21" s="99"/>
      <c r="TH21" s="99"/>
      <c r="TI21" s="99"/>
      <c r="TJ21" s="99"/>
      <c r="TK21" s="99"/>
      <c r="TL21" s="99"/>
      <c r="TM21" s="99"/>
      <c r="TN21" s="99"/>
      <c r="TO21" s="99"/>
      <c r="TP21" s="99"/>
      <c r="TQ21" s="99"/>
      <c r="TR21" s="99"/>
      <c r="TS21" s="99"/>
      <c r="TT21" s="99"/>
      <c r="TU21" s="99"/>
      <c r="TV21" s="99"/>
      <c r="TW21" s="99"/>
      <c r="TX21" s="99"/>
      <c r="TY21" s="99"/>
      <c r="TZ21" s="99"/>
      <c r="UA21" s="99"/>
      <c r="UB21" s="99"/>
      <c r="UC21" s="99"/>
      <c r="UD21" s="99"/>
      <c r="UE21" s="99"/>
      <c r="UF21" s="99"/>
      <c r="UG21" s="99"/>
      <c r="UH21" s="99"/>
      <c r="UI21" s="99"/>
      <c r="UJ21" s="99"/>
      <c r="UK21" s="99"/>
      <c r="UL21" s="99"/>
      <c r="UM21" s="99"/>
      <c r="UN21" s="99"/>
      <c r="UO21" s="99"/>
      <c r="UP21" s="99"/>
      <c r="UQ21" s="99"/>
      <c r="UR21" s="99"/>
      <c r="US21" s="99"/>
      <c r="UT21" s="99"/>
      <c r="UU21" s="99"/>
      <c r="UV21" s="99"/>
      <c r="UW21" s="99"/>
      <c r="UX21" s="99"/>
      <c r="UY21" s="99"/>
      <c r="UZ21" s="99"/>
      <c r="VA21" s="99"/>
      <c r="VB21" s="99"/>
      <c r="VC21" s="99"/>
      <c r="VD21" s="99"/>
      <c r="VE21" s="99"/>
      <c r="VF21" s="99"/>
      <c r="VG21" s="99"/>
      <c r="VH21" s="99"/>
      <c r="VI21" s="99"/>
      <c r="VJ21" s="99"/>
      <c r="VK21" s="99"/>
      <c r="VL21" s="99"/>
      <c r="VM21" s="99"/>
      <c r="VN21" s="99"/>
      <c r="VO21" s="99"/>
      <c r="VP21" s="99"/>
      <c r="VQ21" s="99"/>
      <c r="VR21" s="99"/>
      <c r="VS21" s="99"/>
      <c r="VT21" s="99"/>
      <c r="VU21" s="99"/>
      <c r="VV21" s="99"/>
      <c r="VW21" s="99"/>
      <c r="VX21" s="99"/>
      <c r="VY21" s="99"/>
      <c r="VZ21" s="99"/>
      <c r="WA21" s="99"/>
      <c r="WB21" s="99"/>
      <c r="WC21" s="99"/>
      <c r="WD21" s="99"/>
      <c r="WE21" s="99"/>
      <c r="WF21" s="99"/>
      <c r="WG21" s="99"/>
      <c r="WH21" s="99"/>
      <c r="WI21" s="99"/>
      <c r="WJ21" s="99"/>
      <c r="WK21" s="99"/>
      <c r="WL21" s="99"/>
      <c r="WM21" s="99"/>
      <c r="WN21" s="99"/>
      <c r="WO21" s="99"/>
      <c r="WP21" s="99"/>
      <c r="WQ21" s="99"/>
      <c r="WR21" s="99"/>
      <c r="WS21" s="99"/>
      <c r="WT21" s="99"/>
      <c r="WU21" s="99"/>
      <c r="WV21" s="99"/>
      <c r="WW21" s="99"/>
      <c r="WX21" s="99"/>
      <c r="WY21" s="99"/>
      <c r="WZ21" s="99"/>
      <c r="XA21" s="99"/>
      <c r="XB21" s="99"/>
      <c r="XC21" s="99"/>
      <c r="XD21" s="99"/>
      <c r="XE21" s="99"/>
      <c r="XF21" s="99"/>
      <c r="XG21" s="99"/>
      <c r="XH21" s="99"/>
      <c r="XI21" s="99"/>
      <c r="XJ21" s="99"/>
      <c r="XK21" s="99"/>
      <c r="XL21" s="99"/>
      <c r="XM21" s="99"/>
      <c r="XN21" s="99"/>
      <c r="XO21" s="99"/>
      <c r="XP21" s="99"/>
      <c r="XQ21" s="99"/>
      <c r="XR21" s="99"/>
      <c r="XS21" s="99"/>
      <c r="XT21" s="99"/>
      <c r="XU21" s="99"/>
      <c r="XV21" s="99"/>
      <c r="XW21" s="99"/>
      <c r="XX21" s="99"/>
      <c r="XY21" s="99"/>
      <c r="XZ21" s="99"/>
      <c r="YA21" s="99"/>
      <c r="YB21" s="99"/>
      <c r="YC21" s="99"/>
      <c r="YD21" s="99"/>
      <c r="YE21" s="99"/>
      <c r="YF21" s="99"/>
      <c r="YG21" s="99"/>
      <c r="YH21" s="99"/>
      <c r="YI21" s="99"/>
      <c r="YJ21" s="99"/>
      <c r="YK21" s="99"/>
      <c r="YL21" s="99"/>
      <c r="YM21" s="99"/>
      <c r="YN21" s="99"/>
      <c r="YO21" s="99"/>
      <c r="YP21" s="99"/>
      <c r="YQ21" s="99"/>
      <c r="YR21" s="99"/>
      <c r="YS21" s="99"/>
      <c r="YT21" s="99"/>
      <c r="YU21" s="99"/>
      <c r="YV21" s="99"/>
      <c r="YW21" s="99"/>
      <c r="YX21" s="99"/>
      <c r="YY21" s="99"/>
      <c r="YZ21" s="99"/>
      <c r="ZA21" s="99"/>
      <c r="ZB21" s="99"/>
      <c r="ZC21" s="99"/>
      <c r="ZD21" s="99"/>
      <c r="ZE21" s="99"/>
      <c r="ZF21" s="99"/>
      <c r="ZG21" s="99"/>
      <c r="ZH21" s="99"/>
      <c r="ZI21" s="99"/>
      <c r="ZJ21" s="99"/>
      <c r="ZK21" s="99"/>
      <c r="ZL21" s="99"/>
      <c r="ZM21" s="99"/>
      <c r="ZN21" s="99"/>
      <c r="ZO21" s="99"/>
      <c r="ZP21" s="99"/>
      <c r="ZQ21" s="99"/>
      <c r="ZR21" s="99"/>
      <c r="ZS21" s="99"/>
      <c r="ZT21" s="99"/>
      <c r="ZU21" s="99"/>
      <c r="ZV21" s="99"/>
      <c r="ZW21" s="99"/>
      <c r="ZX21" s="99"/>
      <c r="ZY21" s="99"/>
      <c r="ZZ21" s="99"/>
      <c r="AAA21" s="99"/>
      <c r="AAB21" s="99"/>
      <c r="AAC21" s="99"/>
      <c r="AAD21" s="99"/>
      <c r="AAE21" s="99"/>
      <c r="AAF21" s="99"/>
      <c r="AAG21" s="99"/>
      <c r="AAH21" s="99"/>
      <c r="AAI21" s="99"/>
      <c r="AAJ21" s="99"/>
      <c r="AAK21" s="99"/>
      <c r="AAL21" s="99"/>
      <c r="AAM21" s="99"/>
      <c r="AAN21" s="99"/>
      <c r="AAO21" s="99"/>
      <c r="AAP21" s="99"/>
      <c r="AAQ21" s="99"/>
      <c r="AAR21" s="99"/>
      <c r="AAS21" s="99"/>
      <c r="AAT21" s="99"/>
      <c r="AAU21" s="99"/>
      <c r="AAV21" s="99"/>
      <c r="AAW21" s="99"/>
      <c r="AAX21" s="99"/>
      <c r="AAY21" s="99"/>
      <c r="AAZ21" s="99"/>
      <c r="ABA21" s="99"/>
      <c r="ABB21" s="99"/>
      <c r="ABC21" s="99"/>
      <c r="ABD21" s="99"/>
      <c r="ABE21" s="99"/>
      <c r="ABF21" s="99"/>
      <c r="ABG21" s="99"/>
      <c r="ABH21" s="99"/>
      <c r="ABI21" s="99"/>
      <c r="ABJ21" s="99"/>
      <c r="ABK21" s="99"/>
      <c r="ABL21" s="99"/>
      <c r="ABM21" s="99"/>
      <c r="ABN21" s="99"/>
      <c r="ABO21" s="99"/>
      <c r="ABP21" s="99"/>
      <c r="ABQ21" s="99"/>
      <c r="ABR21" s="99"/>
      <c r="ABS21" s="99"/>
      <c r="ABT21" s="99"/>
      <c r="ABU21" s="99"/>
      <c r="ABV21" s="99"/>
      <c r="ABW21" s="99"/>
      <c r="ABX21" s="99"/>
      <c r="ABY21" s="99"/>
      <c r="ABZ21" s="99"/>
      <c r="ACA21" s="99"/>
      <c r="ACB21" s="99"/>
      <c r="ACC21" s="99"/>
      <c r="ACD21" s="99"/>
      <c r="ACE21" s="99"/>
      <c r="ACF21" s="99"/>
      <c r="ACG21" s="99"/>
      <c r="ACH21" s="99"/>
      <c r="ACI21" s="99"/>
      <c r="ACJ21" s="99"/>
      <c r="ACK21" s="99"/>
      <c r="ACL21" s="99"/>
      <c r="ACM21" s="99"/>
      <c r="ACN21" s="99"/>
      <c r="ACO21" s="99"/>
      <c r="ACP21" s="99"/>
      <c r="ACQ21" s="99"/>
      <c r="ACR21" s="99"/>
      <c r="ACS21" s="99"/>
      <c r="ACT21" s="99"/>
      <c r="ACU21" s="99"/>
      <c r="ACV21" s="99"/>
      <c r="ACW21" s="99"/>
      <c r="ACX21" s="99"/>
      <c r="ACY21" s="99"/>
      <c r="ACZ21" s="99"/>
      <c r="ADA21" s="99"/>
      <c r="ADB21" s="99"/>
      <c r="ADC21" s="99"/>
      <c r="ADD21" s="99"/>
      <c r="ADE21" s="99"/>
      <c r="ADF21" s="99"/>
      <c r="ADG21" s="99"/>
      <c r="ADH21" s="99"/>
      <c r="ADI21" s="99"/>
      <c r="ADJ21" s="99"/>
      <c r="ADK21" s="99"/>
      <c r="ADL21" s="99"/>
      <c r="ADM21" s="99"/>
      <c r="ADN21" s="99"/>
      <c r="ADO21" s="99"/>
      <c r="ADP21" s="99"/>
      <c r="ADQ21" s="99"/>
      <c r="ADR21" s="99"/>
      <c r="ADS21" s="99"/>
      <c r="ADT21" s="99"/>
      <c r="ADU21" s="99"/>
      <c r="ADV21" s="99"/>
      <c r="ADW21" s="99"/>
      <c r="ADX21" s="99"/>
      <c r="ADY21" s="99"/>
      <c r="ADZ21" s="99"/>
      <c r="AEA21" s="99"/>
      <c r="AEB21" s="99"/>
      <c r="AEC21" s="99"/>
      <c r="AED21" s="99"/>
      <c r="AEE21" s="99"/>
      <c r="AEF21" s="99"/>
      <c r="AEG21" s="99"/>
      <c r="AEH21" s="99"/>
      <c r="AEI21" s="99"/>
      <c r="AEJ21" s="99"/>
      <c r="AEK21" s="99"/>
      <c r="AEL21" s="99"/>
      <c r="AEM21" s="99"/>
      <c r="AEN21" s="99"/>
      <c r="AEO21" s="99"/>
      <c r="AEP21" s="99"/>
      <c r="AEQ21" s="99"/>
      <c r="AER21" s="99"/>
      <c r="AES21" s="99"/>
      <c r="AET21" s="99"/>
      <c r="AEU21" s="99"/>
      <c r="AEV21" s="99"/>
      <c r="AEW21" s="99"/>
      <c r="AEX21" s="99"/>
      <c r="AEY21" s="99"/>
      <c r="AEZ21" s="99"/>
      <c r="AFA21" s="99"/>
      <c r="AFB21" s="99"/>
      <c r="AFC21" s="99"/>
      <c r="AFD21" s="99"/>
      <c r="AFE21" s="99"/>
      <c r="AFF21" s="99"/>
      <c r="AFG21" s="99"/>
      <c r="AFH21" s="99"/>
      <c r="AFI21" s="99"/>
      <c r="AFJ21" s="99"/>
      <c r="AFK21" s="99"/>
      <c r="AFL21" s="99"/>
      <c r="AFM21" s="99"/>
      <c r="AFN21" s="99"/>
      <c r="AFO21" s="99"/>
      <c r="AFP21" s="99"/>
      <c r="AFQ21" s="99"/>
      <c r="AFR21" s="99"/>
      <c r="AFS21" s="99"/>
      <c r="AFT21" s="99"/>
      <c r="AFU21" s="99"/>
      <c r="AFV21" s="99"/>
      <c r="AFW21" s="99"/>
      <c r="AFX21" s="99"/>
      <c r="AFY21" s="99"/>
      <c r="AFZ21" s="99"/>
      <c r="AGA21" s="99"/>
      <c r="AGB21" s="99"/>
      <c r="AGC21" s="99"/>
      <c r="AGD21" s="99"/>
      <c r="AGE21" s="99"/>
      <c r="AGF21" s="99"/>
      <c r="AGG21" s="99"/>
      <c r="AGH21" s="99"/>
      <c r="AGI21" s="99"/>
      <c r="AGJ21" s="99"/>
      <c r="AGK21" s="99"/>
      <c r="AGL21" s="99"/>
      <c r="AGM21" s="99"/>
      <c r="AGN21" s="99"/>
      <c r="AGO21" s="99"/>
      <c r="AGP21" s="99"/>
      <c r="AGQ21" s="99"/>
      <c r="AGR21" s="99"/>
      <c r="AGS21" s="99"/>
      <c r="AGT21" s="99"/>
      <c r="AGU21" s="99"/>
      <c r="AGV21" s="99"/>
      <c r="AGW21" s="99"/>
      <c r="AGX21" s="99"/>
      <c r="AGY21" s="99"/>
      <c r="AGZ21" s="99"/>
      <c r="AHA21" s="99"/>
      <c r="AHB21" s="99"/>
      <c r="AHC21" s="99"/>
      <c r="AHD21" s="99"/>
      <c r="AHE21" s="99"/>
      <c r="AHF21" s="99"/>
      <c r="AHG21" s="99"/>
      <c r="AHH21" s="99"/>
      <c r="AHI21" s="99"/>
      <c r="AHJ21" s="99"/>
      <c r="AHK21" s="99"/>
      <c r="AHL21" s="99"/>
      <c r="AHM21" s="99"/>
      <c r="AHN21" s="99"/>
      <c r="AHO21" s="99"/>
      <c r="AHP21" s="99"/>
      <c r="AHQ21" s="99"/>
      <c r="AHR21" s="99"/>
      <c r="AHS21" s="99"/>
      <c r="AHT21" s="99"/>
      <c r="AHU21" s="99"/>
      <c r="AHV21" s="99"/>
      <c r="AHW21" s="99"/>
      <c r="AHX21" s="99"/>
      <c r="AHY21" s="99"/>
      <c r="AHZ21" s="99"/>
      <c r="AIA21" s="99"/>
      <c r="AIB21" s="99"/>
      <c r="AIC21" s="99"/>
      <c r="AID21" s="99"/>
      <c r="AIE21" s="99"/>
      <c r="AIF21" s="99"/>
      <c r="AIG21" s="99"/>
      <c r="AIH21" s="99"/>
      <c r="AII21" s="99"/>
      <c r="AIJ21" s="99"/>
      <c r="AIK21" s="99"/>
      <c r="AIL21" s="99"/>
      <c r="AIM21" s="99"/>
      <c r="AIN21" s="99"/>
      <c r="AIO21" s="99"/>
      <c r="AIP21" s="99"/>
      <c r="AIQ21" s="99"/>
      <c r="AIR21" s="99"/>
      <c r="AIS21" s="99"/>
      <c r="AIT21" s="99"/>
      <c r="AIU21" s="99"/>
      <c r="AIV21" s="99"/>
      <c r="AIW21" s="99"/>
      <c r="AIX21" s="99"/>
      <c r="AIY21" s="99"/>
      <c r="AIZ21" s="99"/>
      <c r="AJA21" s="99"/>
      <c r="AJB21" s="99"/>
      <c r="AJC21" s="99"/>
      <c r="AJD21" s="99"/>
      <c r="AJE21" s="99"/>
      <c r="AJF21" s="99"/>
      <c r="AJG21" s="99"/>
      <c r="AJH21" s="99"/>
      <c r="AJI21" s="99"/>
      <c r="AJJ21" s="99"/>
      <c r="AJK21" s="99"/>
      <c r="AJL21" s="99"/>
      <c r="AJM21" s="99"/>
      <c r="AJN21" s="99"/>
      <c r="AJO21" s="99"/>
      <c r="AJP21" s="99"/>
      <c r="AJQ21" s="99"/>
      <c r="AJR21" s="99"/>
      <c r="AJS21" s="99"/>
      <c r="AJT21" s="99"/>
      <c r="AJU21" s="99"/>
      <c r="AJV21" s="99"/>
      <c r="AJW21" s="99"/>
      <c r="AJX21" s="99"/>
      <c r="AJY21" s="99"/>
      <c r="AJZ21" s="99"/>
      <c r="AKA21" s="99"/>
      <c r="AKB21" s="99"/>
      <c r="AKC21" s="99"/>
      <c r="AKD21" s="99"/>
      <c r="AKE21" s="99"/>
      <c r="AKF21" s="99"/>
      <c r="AKG21" s="99"/>
      <c r="AKH21" s="99"/>
      <c r="AKI21" s="99"/>
      <c r="AKJ21" s="99"/>
      <c r="AKK21" s="99"/>
      <c r="AKL21" s="99"/>
      <c r="AKM21" s="99"/>
      <c r="AKN21" s="99"/>
      <c r="AKO21" s="99"/>
      <c r="AKP21" s="99"/>
      <c r="AKQ21" s="99"/>
      <c r="AKR21" s="99"/>
      <c r="AKS21" s="99"/>
      <c r="AKT21" s="99"/>
      <c r="AKU21" s="99"/>
      <c r="AKV21" s="99"/>
      <c r="AKW21" s="99"/>
      <c r="AKX21" s="99"/>
      <c r="AKY21" s="99"/>
      <c r="AKZ21" s="99"/>
      <c r="ALA21" s="99"/>
      <c r="ALB21" s="99"/>
      <c r="ALC21" s="99"/>
      <c r="ALD21" s="99"/>
      <c r="ALE21" s="99"/>
      <c r="ALF21" s="99"/>
      <c r="ALG21" s="99"/>
      <c r="ALH21" s="99"/>
      <c r="ALI21" s="99"/>
      <c r="ALJ21" s="99"/>
      <c r="ALK21" s="99"/>
      <c r="ALL21" s="99"/>
      <c r="ALM21" s="99"/>
      <c r="ALN21" s="99"/>
      <c r="ALO21" s="99"/>
      <c r="ALP21" s="99"/>
      <c r="ALQ21" s="99"/>
      <c r="ALR21" s="99"/>
      <c r="ALS21" s="99"/>
      <c r="ALT21" s="99"/>
      <c r="ALU21" s="99"/>
      <c r="ALV21" s="99"/>
      <c r="ALW21" s="99"/>
      <c r="ALX21" s="99"/>
      <c r="ALY21" s="99"/>
      <c r="ALZ21" s="99"/>
      <c r="AMA21" s="99"/>
      <c r="AMB21" s="99"/>
      <c r="AMC21" s="99"/>
      <c r="AMD21" s="99"/>
      <c r="AME21" s="99"/>
      <c r="AMF21" s="99"/>
      <c r="AMG21" s="99"/>
      <c r="AMH21" s="99"/>
      <c r="AMI21" s="99"/>
      <c r="AMJ21" s="99"/>
    </row>
    <row r="22" spans="1:1024" ht="30" customHeight="1">
      <c r="A22" s="98"/>
      <c r="B22" s="597"/>
      <c r="C22" s="597"/>
      <c r="D22" s="597"/>
      <c r="E22" s="597"/>
      <c r="F22" s="597"/>
      <c r="G22" s="125"/>
      <c r="H22" s="121"/>
      <c r="I22" s="129" t="s">
        <v>37</v>
      </c>
      <c r="J22" s="602" t="s">
        <v>38</v>
      </c>
      <c r="K22" s="602"/>
      <c r="L22" s="602"/>
      <c r="M22" s="602"/>
      <c r="N22" s="602"/>
      <c r="O22" s="602"/>
      <c r="P22" s="602"/>
      <c r="Q22" s="602"/>
      <c r="R22" s="602"/>
      <c r="S22" s="602"/>
      <c r="T22" s="602"/>
      <c r="U22" s="602"/>
      <c r="V22" s="600"/>
      <c r="W22" s="600"/>
      <c r="X22" s="131" t="s">
        <v>32</v>
      </c>
      <c r="Y22" s="136"/>
      <c r="Z22" s="132"/>
      <c r="AA22" s="106" t="s">
        <v>93</v>
      </c>
      <c r="AB22" s="137" t="s">
        <v>101</v>
      </c>
      <c r="AC22" s="106" t="s">
        <v>93</v>
      </c>
      <c r="AD22" s="128"/>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c r="IX22" s="99"/>
      <c r="IY22" s="99"/>
      <c r="IZ22" s="99"/>
      <c r="JA22" s="99"/>
      <c r="JB22" s="99"/>
      <c r="JC22" s="99"/>
      <c r="JD22" s="99"/>
      <c r="JE22" s="99"/>
      <c r="JF22" s="99"/>
      <c r="JG22" s="99"/>
      <c r="JH22" s="99"/>
      <c r="JI22" s="99"/>
      <c r="JJ22" s="99"/>
      <c r="JK22" s="99"/>
      <c r="JL22" s="99"/>
      <c r="JM22" s="99"/>
      <c r="JN22" s="99"/>
      <c r="JO22" s="99"/>
      <c r="JP22" s="99"/>
      <c r="JQ22" s="99"/>
      <c r="JR22" s="99"/>
      <c r="JS22" s="99"/>
      <c r="JT22" s="99"/>
      <c r="JU22" s="99"/>
      <c r="JV22" s="99"/>
      <c r="JW22" s="99"/>
      <c r="JX22" s="99"/>
      <c r="JY22" s="99"/>
      <c r="JZ22" s="99"/>
      <c r="KA22" s="99"/>
      <c r="KB22" s="99"/>
      <c r="KC22" s="99"/>
      <c r="KD22" s="99"/>
      <c r="KE22" s="99"/>
      <c r="KF22" s="99"/>
      <c r="KG22" s="99"/>
      <c r="KH22" s="99"/>
      <c r="KI22" s="99"/>
      <c r="KJ22" s="99"/>
      <c r="KK22" s="99"/>
      <c r="KL22" s="99"/>
      <c r="KM22" s="99"/>
      <c r="KN22" s="99"/>
      <c r="KO22" s="99"/>
      <c r="KP22" s="99"/>
      <c r="KQ22" s="99"/>
      <c r="KR22" s="99"/>
      <c r="KS22" s="99"/>
      <c r="KT22" s="99"/>
      <c r="KU22" s="99"/>
      <c r="KV22" s="99"/>
      <c r="KW22" s="99"/>
      <c r="KX22" s="99"/>
      <c r="KY22" s="99"/>
      <c r="KZ22" s="99"/>
      <c r="LA22" s="99"/>
      <c r="LB22" s="99"/>
      <c r="LC22" s="99"/>
      <c r="LD22" s="99"/>
      <c r="LE22" s="99"/>
      <c r="LF22" s="99"/>
      <c r="LG22" s="99"/>
      <c r="LH22" s="99"/>
      <c r="LI22" s="99"/>
      <c r="LJ22" s="99"/>
      <c r="LK22" s="99"/>
      <c r="LL22" s="99"/>
      <c r="LM22" s="99"/>
      <c r="LN22" s="99"/>
      <c r="LO22" s="99"/>
      <c r="LP22" s="99"/>
      <c r="LQ22" s="99"/>
      <c r="LR22" s="99"/>
      <c r="LS22" s="99"/>
      <c r="LT22" s="99"/>
      <c r="LU22" s="99"/>
      <c r="LV22" s="99"/>
      <c r="LW22" s="99"/>
      <c r="LX22" s="99"/>
      <c r="LY22" s="99"/>
      <c r="LZ22" s="99"/>
      <c r="MA22" s="99"/>
      <c r="MB22" s="99"/>
      <c r="MC22" s="99"/>
      <c r="MD22" s="99"/>
      <c r="ME22" s="99"/>
      <c r="MF22" s="99"/>
      <c r="MG22" s="99"/>
      <c r="MH22" s="99"/>
      <c r="MI22" s="99"/>
      <c r="MJ22" s="99"/>
      <c r="MK22" s="99"/>
      <c r="ML22" s="99"/>
      <c r="MM22" s="99"/>
      <c r="MN22" s="99"/>
      <c r="MO22" s="99"/>
      <c r="MP22" s="99"/>
      <c r="MQ22" s="99"/>
      <c r="MR22" s="99"/>
      <c r="MS22" s="99"/>
      <c r="MT22" s="99"/>
      <c r="MU22" s="99"/>
      <c r="MV22" s="99"/>
      <c r="MW22" s="99"/>
      <c r="MX22" s="99"/>
      <c r="MY22" s="99"/>
      <c r="MZ22" s="99"/>
      <c r="NA22" s="99"/>
      <c r="NB22" s="99"/>
      <c r="NC22" s="99"/>
      <c r="ND22" s="99"/>
      <c r="NE22" s="99"/>
      <c r="NF22" s="99"/>
      <c r="NG22" s="99"/>
      <c r="NH22" s="99"/>
      <c r="NI22" s="99"/>
      <c r="NJ22" s="99"/>
      <c r="NK22" s="99"/>
      <c r="NL22" s="99"/>
      <c r="NM22" s="99"/>
      <c r="NN22" s="99"/>
      <c r="NO22" s="99"/>
      <c r="NP22" s="99"/>
      <c r="NQ22" s="99"/>
      <c r="NR22" s="99"/>
      <c r="NS22" s="99"/>
      <c r="NT22" s="99"/>
      <c r="NU22" s="99"/>
      <c r="NV22" s="99"/>
      <c r="NW22" s="99"/>
      <c r="NX22" s="99"/>
      <c r="NY22" s="99"/>
      <c r="NZ22" s="99"/>
      <c r="OA22" s="99"/>
      <c r="OB22" s="99"/>
      <c r="OC22" s="99"/>
      <c r="OD22" s="99"/>
      <c r="OE22" s="99"/>
      <c r="OF22" s="99"/>
      <c r="OG22" s="99"/>
      <c r="OH22" s="99"/>
      <c r="OI22" s="99"/>
      <c r="OJ22" s="99"/>
      <c r="OK22" s="99"/>
      <c r="OL22" s="99"/>
      <c r="OM22" s="99"/>
      <c r="ON22" s="99"/>
      <c r="OO22" s="99"/>
      <c r="OP22" s="99"/>
      <c r="OQ22" s="99"/>
      <c r="OR22" s="99"/>
      <c r="OS22" s="99"/>
      <c r="OT22" s="99"/>
      <c r="OU22" s="99"/>
      <c r="OV22" s="99"/>
      <c r="OW22" s="99"/>
      <c r="OX22" s="99"/>
      <c r="OY22" s="99"/>
      <c r="OZ22" s="99"/>
      <c r="PA22" s="99"/>
      <c r="PB22" s="99"/>
      <c r="PC22" s="99"/>
      <c r="PD22" s="99"/>
      <c r="PE22" s="99"/>
      <c r="PF22" s="99"/>
      <c r="PG22" s="99"/>
      <c r="PH22" s="99"/>
      <c r="PI22" s="99"/>
      <c r="PJ22" s="99"/>
      <c r="PK22" s="99"/>
      <c r="PL22" s="99"/>
      <c r="PM22" s="99"/>
      <c r="PN22" s="99"/>
      <c r="PO22" s="99"/>
      <c r="PP22" s="99"/>
      <c r="PQ22" s="99"/>
      <c r="PR22" s="99"/>
      <c r="PS22" s="99"/>
      <c r="PT22" s="99"/>
      <c r="PU22" s="99"/>
      <c r="PV22" s="99"/>
      <c r="PW22" s="99"/>
      <c r="PX22" s="99"/>
      <c r="PY22" s="99"/>
      <c r="PZ22" s="99"/>
      <c r="QA22" s="99"/>
      <c r="QB22" s="99"/>
      <c r="QC22" s="99"/>
      <c r="QD22" s="99"/>
      <c r="QE22" s="99"/>
      <c r="QF22" s="99"/>
      <c r="QG22" s="99"/>
      <c r="QH22" s="99"/>
      <c r="QI22" s="99"/>
      <c r="QJ22" s="99"/>
      <c r="QK22" s="99"/>
      <c r="QL22" s="99"/>
      <c r="QM22" s="99"/>
      <c r="QN22" s="99"/>
      <c r="QO22" s="99"/>
      <c r="QP22" s="99"/>
      <c r="QQ22" s="99"/>
      <c r="QR22" s="99"/>
      <c r="QS22" s="99"/>
      <c r="QT22" s="99"/>
      <c r="QU22" s="99"/>
      <c r="QV22" s="99"/>
      <c r="QW22" s="99"/>
      <c r="QX22" s="99"/>
      <c r="QY22" s="99"/>
      <c r="QZ22" s="99"/>
      <c r="RA22" s="99"/>
      <c r="RB22" s="99"/>
      <c r="RC22" s="99"/>
      <c r="RD22" s="99"/>
      <c r="RE22" s="99"/>
      <c r="RF22" s="99"/>
      <c r="RG22" s="99"/>
      <c r="RH22" s="99"/>
      <c r="RI22" s="99"/>
      <c r="RJ22" s="99"/>
      <c r="RK22" s="99"/>
      <c r="RL22" s="99"/>
      <c r="RM22" s="99"/>
      <c r="RN22" s="99"/>
      <c r="RO22" s="99"/>
      <c r="RP22" s="99"/>
      <c r="RQ22" s="99"/>
      <c r="RR22" s="99"/>
      <c r="RS22" s="99"/>
      <c r="RT22" s="99"/>
      <c r="RU22" s="99"/>
      <c r="RV22" s="99"/>
      <c r="RW22" s="99"/>
      <c r="RX22" s="99"/>
      <c r="RY22" s="99"/>
      <c r="RZ22" s="99"/>
      <c r="SA22" s="99"/>
      <c r="SB22" s="99"/>
      <c r="SC22" s="99"/>
      <c r="SD22" s="99"/>
      <c r="SE22" s="99"/>
      <c r="SF22" s="99"/>
      <c r="SG22" s="99"/>
      <c r="SH22" s="99"/>
      <c r="SI22" s="99"/>
      <c r="SJ22" s="99"/>
      <c r="SK22" s="99"/>
      <c r="SL22" s="99"/>
      <c r="SM22" s="99"/>
      <c r="SN22" s="99"/>
      <c r="SO22" s="99"/>
      <c r="SP22" s="99"/>
      <c r="SQ22" s="99"/>
      <c r="SR22" s="99"/>
      <c r="SS22" s="99"/>
      <c r="ST22" s="99"/>
      <c r="SU22" s="99"/>
      <c r="SV22" s="99"/>
      <c r="SW22" s="99"/>
      <c r="SX22" s="99"/>
      <c r="SY22" s="99"/>
      <c r="SZ22" s="99"/>
      <c r="TA22" s="99"/>
      <c r="TB22" s="99"/>
      <c r="TC22" s="99"/>
      <c r="TD22" s="99"/>
      <c r="TE22" s="99"/>
      <c r="TF22" s="99"/>
      <c r="TG22" s="99"/>
      <c r="TH22" s="99"/>
      <c r="TI22" s="99"/>
      <c r="TJ22" s="99"/>
      <c r="TK22" s="99"/>
      <c r="TL22" s="99"/>
      <c r="TM22" s="99"/>
      <c r="TN22" s="99"/>
      <c r="TO22" s="99"/>
      <c r="TP22" s="99"/>
      <c r="TQ22" s="99"/>
      <c r="TR22" s="99"/>
      <c r="TS22" s="99"/>
      <c r="TT22" s="99"/>
      <c r="TU22" s="99"/>
      <c r="TV22" s="99"/>
      <c r="TW22" s="99"/>
      <c r="TX22" s="99"/>
      <c r="TY22" s="99"/>
      <c r="TZ22" s="99"/>
      <c r="UA22" s="99"/>
      <c r="UB22" s="99"/>
      <c r="UC22" s="99"/>
      <c r="UD22" s="99"/>
      <c r="UE22" s="99"/>
      <c r="UF22" s="99"/>
      <c r="UG22" s="99"/>
      <c r="UH22" s="99"/>
      <c r="UI22" s="99"/>
      <c r="UJ22" s="99"/>
      <c r="UK22" s="99"/>
      <c r="UL22" s="99"/>
      <c r="UM22" s="99"/>
      <c r="UN22" s="99"/>
      <c r="UO22" s="99"/>
      <c r="UP22" s="99"/>
      <c r="UQ22" s="99"/>
      <c r="UR22" s="99"/>
      <c r="US22" s="99"/>
      <c r="UT22" s="99"/>
      <c r="UU22" s="99"/>
      <c r="UV22" s="99"/>
      <c r="UW22" s="99"/>
      <c r="UX22" s="99"/>
      <c r="UY22" s="99"/>
      <c r="UZ22" s="99"/>
      <c r="VA22" s="99"/>
      <c r="VB22" s="99"/>
      <c r="VC22" s="99"/>
      <c r="VD22" s="99"/>
      <c r="VE22" s="99"/>
      <c r="VF22" s="99"/>
      <c r="VG22" s="99"/>
      <c r="VH22" s="99"/>
      <c r="VI22" s="99"/>
      <c r="VJ22" s="99"/>
      <c r="VK22" s="99"/>
      <c r="VL22" s="99"/>
      <c r="VM22" s="99"/>
      <c r="VN22" s="99"/>
      <c r="VO22" s="99"/>
      <c r="VP22" s="99"/>
      <c r="VQ22" s="99"/>
      <c r="VR22" s="99"/>
      <c r="VS22" s="99"/>
      <c r="VT22" s="99"/>
      <c r="VU22" s="99"/>
      <c r="VV22" s="99"/>
      <c r="VW22" s="99"/>
      <c r="VX22" s="99"/>
      <c r="VY22" s="99"/>
      <c r="VZ22" s="99"/>
      <c r="WA22" s="99"/>
      <c r="WB22" s="99"/>
      <c r="WC22" s="99"/>
      <c r="WD22" s="99"/>
      <c r="WE22" s="99"/>
      <c r="WF22" s="99"/>
      <c r="WG22" s="99"/>
      <c r="WH22" s="99"/>
      <c r="WI22" s="99"/>
      <c r="WJ22" s="99"/>
      <c r="WK22" s="99"/>
      <c r="WL22" s="99"/>
      <c r="WM22" s="99"/>
      <c r="WN22" s="99"/>
      <c r="WO22" s="99"/>
      <c r="WP22" s="99"/>
      <c r="WQ22" s="99"/>
      <c r="WR22" s="99"/>
      <c r="WS22" s="99"/>
      <c r="WT22" s="99"/>
      <c r="WU22" s="99"/>
      <c r="WV22" s="99"/>
      <c r="WW22" s="99"/>
      <c r="WX22" s="99"/>
      <c r="WY22" s="99"/>
      <c r="WZ22" s="99"/>
      <c r="XA22" s="99"/>
      <c r="XB22" s="99"/>
      <c r="XC22" s="99"/>
      <c r="XD22" s="99"/>
      <c r="XE22" s="99"/>
      <c r="XF22" s="99"/>
      <c r="XG22" s="99"/>
      <c r="XH22" s="99"/>
      <c r="XI22" s="99"/>
      <c r="XJ22" s="99"/>
      <c r="XK22" s="99"/>
      <c r="XL22" s="99"/>
      <c r="XM22" s="99"/>
      <c r="XN22" s="99"/>
      <c r="XO22" s="99"/>
      <c r="XP22" s="99"/>
      <c r="XQ22" s="99"/>
      <c r="XR22" s="99"/>
      <c r="XS22" s="99"/>
      <c r="XT22" s="99"/>
      <c r="XU22" s="99"/>
      <c r="XV22" s="99"/>
      <c r="XW22" s="99"/>
      <c r="XX22" s="99"/>
      <c r="XY22" s="99"/>
      <c r="XZ22" s="99"/>
      <c r="YA22" s="99"/>
      <c r="YB22" s="99"/>
      <c r="YC22" s="99"/>
      <c r="YD22" s="99"/>
      <c r="YE22" s="99"/>
      <c r="YF22" s="99"/>
      <c r="YG22" s="99"/>
      <c r="YH22" s="99"/>
      <c r="YI22" s="99"/>
      <c r="YJ22" s="99"/>
      <c r="YK22" s="99"/>
      <c r="YL22" s="99"/>
      <c r="YM22" s="99"/>
      <c r="YN22" s="99"/>
      <c r="YO22" s="99"/>
      <c r="YP22" s="99"/>
      <c r="YQ22" s="99"/>
      <c r="YR22" s="99"/>
      <c r="YS22" s="99"/>
      <c r="YT22" s="99"/>
      <c r="YU22" s="99"/>
      <c r="YV22" s="99"/>
      <c r="YW22" s="99"/>
      <c r="YX22" s="99"/>
      <c r="YY22" s="99"/>
      <c r="YZ22" s="99"/>
      <c r="ZA22" s="99"/>
      <c r="ZB22" s="99"/>
      <c r="ZC22" s="99"/>
      <c r="ZD22" s="99"/>
      <c r="ZE22" s="99"/>
      <c r="ZF22" s="99"/>
      <c r="ZG22" s="99"/>
      <c r="ZH22" s="99"/>
      <c r="ZI22" s="99"/>
      <c r="ZJ22" s="99"/>
      <c r="ZK22" s="99"/>
      <c r="ZL22" s="99"/>
      <c r="ZM22" s="99"/>
      <c r="ZN22" s="99"/>
      <c r="ZO22" s="99"/>
      <c r="ZP22" s="99"/>
      <c r="ZQ22" s="99"/>
      <c r="ZR22" s="99"/>
      <c r="ZS22" s="99"/>
      <c r="ZT22" s="99"/>
      <c r="ZU22" s="99"/>
      <c r="ZV22" s="99"/>
      <c r="ZW22" s="99"/>
      <c r="ZX22" s="99"/>
      <c r="ZY22" s="99"/>
      <c r="ZZ22" s="99"/>
      <c r="AAA22" s="99"/>
      <c r="AAB22" s="99"/>
      <c r="AAC22" s="99"/>
      <c r="AAD22" s="99"/>
      <c r="AAE22" s="99"/>
      <c r="AAF22" s="99"/>
      <c r="AAG22" s="99"/>
      <c r="AAH22" s="99"/>
      <c r="AAI22" s="99"/>
      <c r="AAJ22" s="99"/>
      <c r="AAK22" s="99"/>
      <c r="AAL22" s="99"/>
      <c r="AAM22" s="99"/>
      <c r="AAN22" s="99"/>
      <c r="AAO22" s="99"/>
      <c r="AAP22" s="99"/>
      <c r="AAQ22" s="99"/>
      <c r="AAR22" s="99"/>
      <c r="AAS22" s="99"/>
      <c r="AAT22" s="99"/>
      <c r="AAU22" s="99"/>
      <c r="AAV22" s="99"/>
      <c r="AAW22" s="99"/>
      <c r="AAX22" s="99"/>
      <c r="AAY22" s="99"/>
      <c r="AAZ22" s="99"/>
      <c r="ABA22" s="99"/>
      <c r="ABB22" s="99"/>
      <c r="ABC22" s="99"/>
      <c r="ABD22" s="99"/>
      <c r="ABE22" s="99"/>
      <c r="ABF22" s="99"/>
      <c r="ABG22" s="99"/>
      <c r="ABH22" s="99"/>
      <c r="ABI22" s="99"/>
      <c r="ABJ22" s="99"/>
      <c r="ABK22" s="99"/>
      <c r="ABL22" s="99"/>
      <c r="ABM22" s="99"/>
      <c r="ABN22" s="99"/>
      <c r="ABO22" s="99"/>
      <c r="ABP22" s="99"/>
      <c r="ABQ22" s="99"/>
      <c r="ABR22" s="99"/>
      <c r="ABS22" s="99"/>
      <c r="ABT22" s="99"/>
      <c r="ABU22" s="99"/>
      <c r="ABV22" s="99"/>
      <c r="ABW22" s="99"/>
      <c r="ABX22" s="99"/>
      <c r="ABY22" s="99"/>
      <c r="ABZ22" s="99"/>
      <c r="ACA22" s="99"/>
      <c r="ACB22" s="99"/>
      <c r="ACC22" s="99"/>
      <c r="ACD22" s="99"/>
      <c r="ACE22" s="99"/>
      <c r="ACF22" s="99"/>
      <c r="ACG22" s="99"/>
      <c r="ACH22" s="99"/>
      <c r="ACI22" s="99"/>
      <c r="ACJ22" s="99"/>
      <c r="ACK22" s="99"/>
      <c r="ACL22" s="99"/>
      <c r="ACM22" s="99"/>
      <c r="ACN22" s="99"/>
      <c r="ACO22" s="99"/>
      <c r="ACP22" s="99"/>
      <c r="ACQ22" s="99"/>
      <c r="ACR22" s="99"/>
      <c r="ACS22" s="99"/>
      <c r="ACT22" s="99"/>
      <c r="ACU22" s="99"/>
      <c r="ACV22" s="99"/>
      <c r="ACW22" s="99"/>
      <c r="ACX22" s="99"/>
      <c r="ACY22" s="99"/>
      <c r="ACZ22" s="99"/>
      <c r="ADA22" s="99"/>
      <c r="ADB22" s="99"/>
      <c r="ADC22" s="99"/>
      <c r="ADD22" s="99"/>
      <c r="ADE22" s="99"/>
      <c r="ADF22" s="99"/>
      <c r="ADG22" s="99"/>
      <c r="ADH22" s="99"/>
      <c r="ADI22" s="99"/>
      <c r="ADJ22" s="99"/>
      <c r="ADK22" s="99"/>
      <c r="ADL22" s="99"/>
      <c r="ADM22" s="99"/>
      <c r="ADN22" s="99"/>
      <c r="ADO22" s="99"/>
      <c r="ADP22" s="99"/>
      <c r="ADQ22" s="99"/>
      <c r="ADR22" s="99"/>
      <c r="ADS22" s="99"/>
      <c r="ADT22" s="99"/>
      <c r="ADU22" s="99"/>
      <c r="ADV22" s="99"/>
      <c r="ADW22" s="99"/>
      <c r="ADX22" s="99"/>
      <c r="ADY22" s="99"/>
      <c r="ADZ22" s="99"/>
      <c r="AEA22" s="99"/>
      <c r="AEB22" s="99"/>
      <c r="AEC22" s="99"/>
      <c r="AED22" s="99"/>
      <c r="AEE22" s="99"/>
      <c r="AEF22" s="99"/>
      <c r="AEG22" s="99"/>
      <c r="AEH22" s="99"/>
      <c r="AEI22" s="99"/>
      <c r="AEJ22" s="99"/>
      <c r="AEK22" s="99"/>
      <c r="AEL22" s="99"/>
      <c r="AEM22" s="99"/>
      <c r="AEN22" s="99"/>
      <c r="AEO22" s="99"/>
      <c r="AEP22" s="99"/>
      <c r="AEQ22" s="99"/>
      <c r="AER22" s="99"/>
      <c r="AES22" s="99"/>
      <c r="AET22" s="99"/>
      <c r="AEU22" s="99"/>
      <c r="AEV22" s="99"/>
      <c r="AEW22" s="99"/>
      <c r="AEX22" s="99"/>
      <c r="AEY22" s="99"/>
      <c r="AEZ22" s="99"/>
      <c r="AFA22" s="99"/>
      <c r="AFB22" s="99"/>
      <c r="AFC22" s="99"/>
      <c r="AFD22" s="99"/>
      <c r="AFE22" s="99"/>
      <c r="AFF22" s="99"/>
      <c r="AFG22" s="99"/>
      <c r="AFH22" s="99"/>
      <c r="AFI22" s="99"/>
      <c r="AFJ22" s="99"/>
      <c r="AFK22" s="99"/>
      <c r="AFL22" s="99"/>
      <c r="AFM22" s="99"/>
      <c r="AFN22" s="99"/>
      <c r="AFO22" s="99"/>
      <c r="AFP22" s="99"/>
      <c r="AFQ22" s="99"/>
      <c r="AFR22" s="99"/>
      <c r="AFS22" s="99"/>
      <c r="AFT22" s="99"/>
      <c r="AFU22" s="99"/>
      <c r="AFV22" s="99"/>
      <c r="AFW22" s="99"/>
      <c r="AFX22" s="99"/>
      <c r="AFY22" s="99"/>
      <c r="AFZ22" s="99"/>
      <c r="AGA22" s="99"/>
      <c r="AGB22" s="99"/>
      <c r="AGC22" s="99"/>
      <c r="AGD22" s="99"/>
      <c r="AGE22" s="99"/>
      <c r="AGF22" s="99"/>
      <c r="AGG22" s="99"/>
      <c r="AGH22" s="99"/>
      <c r="AGI22" s="99"/>
      <c r="AGJ22" s="99"/>
      <c r="AGK22" s="99"/>
      <c r="AGL22" s="99"/>
      <c r="AGM22" s="99"/>
      <c r="AGN22" s="99"/>
      <c r="AGO22" s="99"/>
      <c r="AGP22" s="99"/>
      <c r="AGQ22" s="99"/>
      <c r="AGR22" s="99"/>
      <c r="AGS22" s="99"/>
      <c r="AGT22" s="99"/>
      <c r="AGU22" s="99"/>
      <c r="AGV22" s="99"/>
      <c r="AGW22" s="99"/>
      <c r="AGX22" s="99"/>
      <c r="AGY22" s="99"/>
      <c r="AGZ22" s="99"/>
      <c r="AHA22" s="99"/>
      <c r="AHB22" s="99"/>
      <c r="AHC22" s="99"/>
      <c r="AHD22" s="99"/>
      <c r="AHE22" s="99"/>
      <c r="AHF22" s="99"/>
      <c r="AHG22" s="99"/>
      <c r="AHH22" s="99"/>
      <c r="AHI22" s="99"/>
      <c r="AHJ22" s="99"/>
      <c r="AHK22" s="99"/>
      <c r="AHL22" s="99"/>
      <c r="AHM22" s="99"/>
      <c r="AHN22" s="99"/>
      <c r="AHO22" s="99"/>
      <c r="AHP22" s="99"/>
      <c r="AHQ22" s="99"/>
      <c r="AHR22" s="99"/>
      <c r="AHS22" s="99"/>
      <c r="AHT22" s="99"/>
      <c r="AHU22" s="99"/>
      <c r="AHV22" s="99"/>
      <c r="AHW22" s="99"/>
      <c r="AHX22" s="99"/>
      <c r="AHY22" s="99"/>
      <c r="AHZ22" s="99"/>
      <c r="AIA22" s="99"/>
      <c r="AIB22" s="99"/>
      <c r="AIC22" s="99"/>
      <c r="AID22" s="99"/>
      <c r="AIE22" s="99"/>
      <c r="AIF22" s="99"/>
      <c r="AIG22" s="99"/>
      <c r="AIH22" s="99"/>
      <c r="AII22" s="99"/>
      <c r="AIJ22" s="99"/>
      <c r="AIK22" s="99"/>
      <c r="AIL22" s="99"/>
      <c r="AIM22" s="99"/>
      <c r="AIN22" s="99"/>
      <c r="AIO22" s="99"/>
      <c r="AIP22" s="99"/>
      <c r="AIQ22" s="99"/>
      <c r="AIR22" s="99"/>
      <c r="AIS22" s="99"/>
      <c r="AIT22" s="99"/>
      <c r="AIU22" s="99"/>
      <c r="AIV22" s="99"/>
      <c r="AIW22" s="99"/>
      <c r="AIX22" s="99"/>
      <c r="AIY22" s="99"/>
      <c r="AIZ22" s="99"/>
      <c r="AJA22" s="99"/>
      <c r="AJB22" s="99"/>
      <c r="AJC22" s="99"/>
      <c r="AJD22" s="99"/>
      <c r="AJE22" s="99"/>
      <c r="AJF22" s="99"/>
      <c r="AJG22" s="99"/>
      <c r="AJH22" s="99"/>
      <c r="AJI22" s="99"/>
      <c r="AJJ22" s="99"/>
      <c r="AJK22" s="99"/>
      <c r="AJL22" s="99"/>
      <c r="AJM22" s="99"/>
      <c r="AJN22" s="99"/>
      <c r="AJO22" s="99"/>
      <c r="AJP22" s="99"/>
      <c r="AJQ22" s="99"/>
      <c r="AJR22" s="99"/>
      <c r="AJS22" s="99"/>
      <c r="AJT22" s="99"/>
      <c r="AJU22" s="99"/>
      <c r="AJV22" s="99"/>
      <c r="AJW22" s="99"/>
      <c r="AJX22" s="99"/>
      <c r="AJY22" s="99"/>
      <c r="AJZ22" s="99"/>
      <c r="AKA22" s="99"/>
      <c r="AKB22" s="99"/>
      <c r="AKC22" s="99"/>
      <c r="AKD22" s="99"/>
      <c r="AKE22" s="99"/>
      <c r="AKF22" s="99"/>
      <c r="AKG22" s="99"/>
      <c r="AKH22" s="99"/>
      <c r="AKI22" s="99"/>
      <c r="AKJ22" s="99"/>
      <c r="AKK22" s="99"/>
      <c r="AKL22" s="99"/>
      <c r="AKM22" s="99"/>
      <c r="AKN22" s="99"/>
      <c r="AKO22" s="99"/>
      <c r="AKP22" s="99"/>
      <c r="AKQ22" s="99"/>
      <c r="AKR22" s="99"/>
      <c r="AKS22" s="99"/>
      <c r="AKT22" s="99"/>
      <c r="AKU22" s="99"/>
      <c r="AKV22" s="99"/>
      <c r="AKW22" s="99"/>
      <c r="AKX22" s="99"/>
      <c r="AKY22" s="99"/>
      <c r="AKZ22" s="99"/>
      <c r="ALA22" s="99"/>
      <c r="ALB22" s="99"/>
      <c r="ALC22" s="99"/>
      <c r="ALD22" s="99"/>
      <c r="ALE22" s="99"/>
      <c r="ALF22" s="99"/>
      <c r="ALG22" s="99"/>
      <c r="ALH22" s="99"/>
      <c r="ALI22" s="99"/>
      <c r="ALJ22" s="99"/>
      <c r="ALK22" s="99"/>
      <c r="ALL22" s="99"/>
      <c r="ALM22" s="99"/>
      <c r="ALN22" s="99"/>
      <c r="ALO22" s="99"/>
      <c r="ALP22" s="99"/>
      <c r="ALQ22" s="99"/>
      <c r="ALR22" s="99"/>
      <c r="ALS22" s="99"/>
      <c r="ALT22" s="99"/>
      <c r="ALU22" s="99"/>
      <c r="ALV22" s="99"/>
      <c r="ALW22" s="99"/>
      <c r="ALX22" s="99"/>
      <c r="ALY22" s="99"/>
      <c r="ALZ22" s="99"/>
      <c r="AMA22" s="99"/>
      <c r="AMB22" s="99"/>
      <c r="AMC22" s="99"/>
      <c r="AMD22" s="99"/>
      <c r="AME22" s="99"/>
      <c r="AMF22" s="99"/>
      <c r="AMG22" s="99"/>
      <c r="AMH22" s="99"/>
      <c r="AMI22" s="99"/>
      <c r="AMJ22" s="99"/>
    </row>
    <row r="23" spans="1:1024" ht="6" customHeight="1">
      <c r="A23" s="98"/>
      <c r="B23" s="597"/>
      <c r="C23" s="597"/>
      <c r="D23" s="597"/>
      <c r="E23" s="597"/>
      <c r="F23" s="597"/>
      <c r="G23" s="139"/>
      <c r="H23" s="140"/>
      <c r="I23" s="140"/>
      <c r="J23" s="140"/>
      <c r="K23" s="140"/>
      <c r="L23" s="140"/>
      <c r="M23" s="140"/>
      <c r="N23" s="140"/>
      <c r="O23" s="140"/>
      <c r="P23" s="140"/>
      <c r="Q23" s="140"/>
      <c r="R23" s="140"/>
      <c r="S23" s="140"/>
      <c r="T23" s="141"/>
      <c r="U23" s="141"/>
      <c r="V23" s="140"/>
      <c r="W23" s="140"/>
      <c r="X23" s="140"/>
      <c r="Y23" s="140"/>
      <c r="Z23" s="139"/>
      <c r="AA23" s="140"/>
      <c r="AB23" s="140"/>
      <c r="AC23" s="142"/>
      <c r="AD23" s="143"/>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99"/>
      <c r="GZ23" s="99"/>
      <c r="HA23" s="99"/>
      <c r="HB23" s="99"/>
      <c r="HC23" s="99"/>
      <c r="HD23" s="99"/>
      <c r="HE23" s="99"/>
      <c r="HF23" s="99"/>
      <c r="HG23" s="99"/>
      <c r="HH23" s="99"/>
      <c r="HI23" s="99"/>
      <c r="HJ23" s="99"/>
      <c r="HK23" s="99"/>
      <c r="HL23" s="99"/>
      <c r="HM23" s="99"/>
      <c r="HN23" s="99"/>
      <c r="HO23" s="99"/>
      <c r="HP23" s="99"/>
      <c r="HQ23" s="99"/>
      <c r="HR23" s="99"/>
      <c r="HS23" s="99"/>
      <c r="HT23" s="99"/>
      <c r="HU23" s="99"/>
      <c r="HV23" s="99"/>
      <c r="HW23" s="99"/>
      <c r="HX23" s="99"/>
      <c r="HY23" s="99"/>
      <c r="HZ23" s="99"/>
      <c r="IA23" s="99"/>
      <c r="IB23" s="99"/>
      <c r="IC23" s="99"/>
      <c r="ID23" s="99"/>
      <c r="IE23" s="99"/>
      <c r="IF23" s="99"/>
      <c r="IG23" s="99"/>
      <c r="IH23" s="99"/>
      <c r="II23" s="99"/>
      <c r="IJ23" s="99"/>
      <c r="IK23" s="99"/>
      <c r="IL23" s="99"/>
      <c r="IM23" s="99"/>
      <c r="IN23" s="99"/>
      <c r="IO23" s="99"/>
      <c r="IP23" s="99"/>
      <c r="IQ23" s="99"/>
      <c r="IR23" s="99"/>
      <c r="IS23" s="99"/>
      <c r="IT23" s="99"/>
      <c r="IU23" s="99"/>
      <c r="IV23" s="99"/>
      <c r="IW23" s="99"/>
      <c r="IX23" s="99"/>
      <c r="IY23" s="99"/>
      <c r="IZ23" s="99"/>
      <c r="JA23" s="99"/>
      <c r="JB23" s="99"/>
      <c r="JC23" s="99"/>
      <c r="JD23" s="99"/>
      <c r="JE23" s="99"/>
      <c r="JF23" s="99"/>
      <c r="JG23" s="99"/>
      <c r="JH23" s="99"/>
      <c r="JI23" s="99"/>
      <c r="JJ23" s="99"/>
      <c r="JK23" s="99"/>
      <c r="JL23" s="99"/>
      <c r="JM23" s="99"/>
      <c r="JN23" s="99"/>
      <c r="JO23" s="99"/>
      <c r="JP23" s="99"/>
      <c r="JQ23" s="99"/>
      <c r="JR23" s="99"/>
      <c r="JS23" s="99"/>
      <c r="JT23" s="99"/>
      <c r="JU23" s="99"/>
      <c r="JV23" s="99"/>
      <c r="JW23" s="99"/>
      <c r="JX23" s="99"/>
      <c r="JY23" s="99"/>
      <c r="JZ23" s="99"/>
      <c r="KA23" s="99"/>
      <c r="KB23" s="99"/>
      <c r="KC23" s="99"/>
      <c r="KD23" s="99"/>
      <c r="KE23" s="99"/>
      <c r="KF23" s="99"/>
      <c r="KG23" s="99"/>
      <c r="KH23" s="99"/>
      <c r="KI23" s="99"/>
      <c r="KJ23" s="99"/>
      <c r="KK23" s="99"/>
      <c r="KL23" s="99"/>
      <c r="KM23" s="99"/>
      <c r="KN23" s="99"/>
      <c r="KO23" s="99"/>
      <c r="KP23" s="99"/>
      <c r="KQ23" s="99"/>
      <c r="KR23" s="99"/>
      <c r="KS23" s="99"/>
      <c r="KT23" s="99"/>
      <c r="KU23" s="99"/>
      <c r="KV23" s="99"/>
      <c r="KW23" s="99"/>
      <c r="KX23" s="99"/>
      <c r="KY23" s="99"/>
      <c r="KZ23" s="99"/>
      <c r="LA23" s="99"/>
      <c r="LB23" s="99"/>
      <c r="LC23" s="99"/>
      <c r="LD23" s="99"/>
      <c r="LE23" s="99"/>
      <c r="LF23" s="99"/>
      <c r="LG23" s="99"/>
      <c r="LH23" s="99"/>
      <c r="LI23" s="99"/>
      <c r="LJ23" s="99"/>
      <c r="LK23" s="99"/>
      <c r="LL23" s="99"/>
      <c r="LM23" s="99"/>
      <c r="LN23" s="99"/>
      <c r="LO23" s="99"/>
      <c r="LP23" s="99"/>
      <c r="LQ23" s="99"/>
      <c r="LR23" s="99"/>
      <c r="LS23" s="99"/>
      <c r="LT23" s="99"/>
      <c r="LU23" s="99"/>
      <c r="LV23" s="99"/>
      <c r="LW23" s="99"/>
      <c r="LX23" s="99"/>
      <c r="LY23" s="99"/>
      <c r="LZ23" s="99"/>
      <c r="MA23" s="99"/>
      <c r="MB23" s="99"/>
      <c r="MC23" s="99"/>
      <c r="MD23" s="99"/>
      <c r="ME23" s="99"/>
      <c r="MF23" s="99"/>
      <c r="MG23" s="99"/>
      <c r="MH23" s="99"/>
      <c r="MI23" s="99"/>
      <c r="MJ23" s="99"/>
      <c r="MK23" s="99"/>
      <c r="ML23" s="99"/>
      <c r="MM23" s="99"/>
      <c r="MN23" s="99"/>
      <c r="MO23" s="99"/>
      <c r="MP23" s="99"/>
      <c r="MQ23" s="99"/>
      <c r="MR23" s="99"/>
      <c r="MS23" s="99"/>
      <c r="MT23" s="99"/>
      <c r="MU23" s="99"/>
      <c r="MV23" s="99"/>
      <c r="MW23" s="99"/>
      <c r="MX23" s="99"/>
      <c r="MY23" s="99"/>
      <c r="MZ23" s="99"/>
      <c r="NA23" s="99"/>
      <c r="NB23" s="99"/>
      <c r="NC23" s="99"/>
      <c r="ND23" s="99"/>
      <c r="NE23" s="99"/>
      <c r="NF23" s="99"/>
      <c r="NG23" s="99"/>
      <c r="NH23" s="99"/>
      <c r="NI23" s="99"/>
      <c r="NJ23" s="99"/>
      <c r="NK23" s="99"/>
      <c r="NL23" s="99"/>
      <c r="NM23" s="99"/>
      <c r="NN23" s="99"/>
      <c r="NO23" s="99"/>
      <c r="NP23" s="99"/>
      <c r="NQ23" s="99"/>
      <c r="NR23" s="99"/>
      <c r="NS23" s="99"/>
      <c r="NT23" s="99"/>
      <c r="NU23" s="99"/>
      <c r="NV23" s="99"/>
      <c r="NW23" s="99"/>
      <c r="NX23" s="99"/>
      <c r="NY23" s="99"/>
      <c r="NZ23" s="99"/>
      <c r="OA23" s="99"/>
      <c r="OB23" s="99"/>
      <c r="OC23" s="99"/>
      <c r="OD23" s="99"/>
      <c r="OE23" s="99"/>
      <c r="OF23" s="99"/>
      <c r="OG23" s="99"/>
      <c r="OH23" s="99"/>
      <c r="OI23" s="99"/>
      <c r="OJ23" s="99"/>
      <c r="OK23" s="99"/>
      <c r="OL23" s="99"/>
      <c r="OM23" s="99"/>
      <c r="ON23" s="99"/>
      <c r="OO23" s="99"/>
      <c r="OP23" s="99"/>
      <c r="OQ23" s="99"/>
      <c r="OR23" s="99"/>
      <c r="OS23" s="99"/>
      <c r="OT23" s="99"/>
      <c r="OU23" s="99"/>
      <c r="OV23" s="99"/>
      <c r="OW23" s="99"/>
      <c r="OX23" s="99"/>
      <c r="OY23" s="99"/>
      <c r="OZ23" s="99"/>
      <c r="PA23" s="99"/>
      <c r="PB23" s="99"/>
      <c r="PC23" s="99"/>
      <c r="PD23" s="99"/>
      <c r="PE23" s="99"/>
      <c r="PF23" s="99"/>
      <c r="PG23" s="99"/>
      <c r="PH23" s="99"/>
      <c r="PI23" s="99"/>
      <c r="PJ23" s="99"/>
      <c r="PK23" s="99"/>
      <c r="PL23" s="99"/>
      <c r="PM23" s="99"/>
      <c r="PN23" s="99"/>
      <c r="PO23" s="99"/>
      <c r="PP23" s="99"/>
      <c r="PQ23" s="99"/>
      <c r="PR23" s="99"/>
      <c r="PS23" s="99"/>
      <c r="PT23" s="99"/>
      <c r="PU23" s="99"/>
      <c r="PV23" s="99"/>
      <c r="PW23" s="99"/>
      <c r="PX23" s="99"/>
      <c r="PY23" s="99"/>
      <c r="PZ23" s="99"/>
      <c r="QA23" s="99"/>
      <c r="QB23" s="99"/>
      <c r="QC23" s="99"/>
      <c r="QD23" s="99"/>
      <c r="QE23" s="99"/>
      <c r="QF23" s="99"/>
      <c r="QG23" s="99"/>
      <c r="QH23" s="99"/>
      <c r="QI23" s="99"/>
      <c r="QJ23" s="99"/>
      <c r="QK23" s="99"/>
      <c r="QL23" s="99"/>
      <c r="QM23" s="99"/>
      <c r="QN23" s="99"/>
      <c r="QO23" s="99"/>
      <c r="QP23" s="99"/>
      <c r="QQ23" s="99"/>
      <c r="QR23" s="99"/>
      <c r="QS23" s="99"/>
      <c r="QT23" s="99"/>
      <c r="QU23" s="99"/>
      <c r="QV23" s="99"/>
      <c r="QW23" s="99"/>
      <c r="QX23" s="99"/>
      <c r="QY23" s="99"/>
      <c r="QZ23" s="99"/>
      <c r="RA23" s="99"/>
      <c r="RB23" s="99"/>
      <c r="RC23" s="99"/>
      <c r="RD23" s="99"/>
      <c r="RE23" s="99"/>
      <c r="RF23" s="99"/>
      <c r="RG23" s="99"/>
      <c r="RH23" s="99"/>
      <c r="RI23" s="99"/>
      <c r="RJ23" s="99"/>
      <c r="RK23" s="99"/>
      <c r="RL23" s="99"/>
      <c r="RM23" s="99"/>
      <c r="RN23" s="99"/>
      <c r="RO23" s="99"/>
      <c r="RP23" s="99"/>
      <c r="RQ23" s="99"/>
      <c r="RR23" s="99"/>
      <c r="RS23" s="99"/>
      <c r="RT23" s="99"/>
      <c r="RU23" s="99"/>
      <c r="RV23" s="99"/>
      <c r="RW23" s="99"/>
      <c r="RX23" s="99"/>
      <c r="RY23" s="99"/>
      <c r="RZ23" s="99"/>
      <c r="SA23" s="99"/>
      <c r="SB23" s="99"/>
      <c r="SC23" s="99"/>
      <c r="SD23" s="99"/>
      <c r="SE23" s="99"/>
      <c r="SF23" s="99"/>
      <c r="SG23" s="99"/>
      <c r="SH23" s="99"/>
      <c r="SI23" s="99"/>
      <c r="SJ23" s="99"/>
      <c r="SK23" s="99"/>
      <c r="SL23" s="99"/>
      <c r="SM23" s="99"/>
      <c r="SN23" s="99"/>
      <c r="SO23" s="99"/>
      <c r="SP23" s="99"/>
      <c r="SQ23" s="99"/>
      <c r="SR23" s="99"/>
      <c r="SS23" s="99"/>
      <c r="ST23" s="99"/>
      <c r="SU23" s="99"/>
      <c r="SV23" s="99"/>
      <c r="SW23" s="99"/>
      <c r="SX23" s="99"/>
      <c r="SY23" s="99"/>
      <c r="SZ23" s="99"/>
      <c r="TA23" s="99"/>
      <c r="TB23" s="99"/>
      <c r="TC23" s="99"/>
      <c r="TD23" s="99"/>
      <c r="TE23" s="99"/>
      <c r="TF23" s="99"/>
      <c r="TG23" s="99"/>
      <c r="TH23" s="99"/>
      <c r="TI23" s="99"/>
      <c r="TJ23" s="99"/>
      <c r="TK23" s="99"/>
      <c r="TL23" s="99"/>
      <c r="TM23" s="99"/>
      <c r="TN23" s="99"/>
      <c r="TO23" s="99"/>
      <c r="TP23" s="99"/>
      <c r="TQ23" s="99"/>
      <c r="TR23" s="99"/>
      <c r="TS23" s="99"/>
      <c r="TT23" s="99"/>
      <c r="TU23" s="99"/>
      <c r="TV23" s="99"/>
      <c r="TW23" s="99"/>
      <c r="TX23" s="99"/>
      <c r="TY23" s="99"/>
      <c r="TZ23" s="99"/>
      <c r="UA23" s="99"/>
      <c r="UB23" s="99"/>
      <c r="UC23" s="99"/>
      <c r="UD23" s="99"/>
      <c r="UE23" s="99"/>
      <c r="UF23" s="99"/>
      <c r="UG23" s="99"/>
      <c r="UH23" s="99"/>
      <c r="UI23" s="99"/>
      <c r="UJ23" s="99"/>
      <c r="UK23" s="99"/>
      <c r="UL23" s="99"/>
      <c r="UM23" s="99"/>
      <c r="UN23" s="99"/>
      <c r="UO23" s="99"/>
      <c r="UP23" s="99"/>
      <c r="UQ23" s="99"/>
      <c r="UR23" s="99"/>
      <c r="US23" s="99"/>
      <c r="UT23" s="99"/>
      <c r="UU23" s="99"/>
      <c r="UV23" s="99"/>
      <c r="UW23" s="99"/>
      <c r="UX23" s="99"/>
      <c r="UY23" s="99"/>
      <c r="UZ23" s="99"/>
      <c r="VA23" s="99"/>
      <c r="VB23" s="99"/>
      <c r="VC23" s="99"/>
      <c r="VD23" s="99"/>
      <c r="VE23" s="99"/>
      <c r="VF23" s="99"/>
      <c r="VG23" s="99"/>
      <c r="VH23" s="99"/>
      <c r="VI23" s="99"/>
      <c r="VJ23" s="99"/>
      <c r="VK23" s="99"/>
      <c r="VL23" s="99"/>
      <c r="VM23" s="99"/>
      <c r="VN23" s="99"/>
      <c r="VO23" s="99"/>
      <c r="VP23" s="99"/>
      <c r="VQ23" s="99"/>
      <c r="VR23" s="99"/>
      <c r="VS23" s="99"/>
      <c r="VT23" s="99"/>
      <c r="VU23" s="99"/>
      <c r="VV23" s="99"/>
      <c r="VW23" s="99"/>
      <c r="VX23" s="99"/>
      <c r="VY23" s="99"/>
      <c r="VZ23" s="99"/>
      <c r="WA23" s="99"/>
      <c r="WB23" s="99"/>
      <c r="WC23" s="99"/>
      <c r="WD23" s="99"/>
      <c r="WE23" s="99"/>
      <c r="WF23" s="99"/>
      <c r="WG23" s="99"/>
      <c r="WH23" s="99"/>
      <c r="WI23" s="99"/>
      <c r="WJ23" s="99"/>
      <c r="WK23" s="99"/>
      <c r="WL23" s="99"/>
      <c r="WM23" s="99"/>
      <c r="WN23" s="99"/>
      <c r="WO23" s="99"/>
      <c r="WP23" s="99"/>
      <c r="WQ23" s="99"/>
      <c r="WR23" s="99"/>
      <c r="WS23" s="99"/>
      <c r="WT23" s="99"/>
      <c r="WU23" s="99"/>
      <c r="WV23" s="99"/>
      <c r="WW23" s="99"/>
      <c r="WX23" s="99"/>
      <c r="WY23" s="99"/>
      <c r="WZ23" s="99"/>
      <c r="XA23" s="99"/>
      <c r="XB23" s="99"/>
      <c r="XC23" s="99"/>
      <c r="XD23" s="99"/>
      <c r="XE23" s="99"/>
      <c r="XF23" s="99"/>
      <c r="XG23" s="99"/>
      <c r="XH23" s="99"/>
      <c r="XI23" s="99"/>
      <c r="XJ23" s="99"/>
      <c r="XK23" s="99"/>
      <c r="XL23" s="99"/>
      <c r="XM23" s="99"/>
      <c r="XN23" s="99"/>
      <c r="XO23" s="99"/>
      <c r="XP23" s="99"/>
      <c r="XQ23" s="99"/>
      <c r="XR23" s="99"/>
      <c r="XS23" s="99"/>
      <c r="XT23" s="99"/>
      <c r="XU23" s="99"/>
      <c r="XV23" s="99"/>
      <c r="XW23" s="99"/>
      <c r="XX23" s="99"/>
      <c r="XY23" s="99"/>
      <c r="XZ23" s="99"/>
      <c r="YA23" s="99"/>
      <c r="YB23" s="99"/>
      <c r="YC23" s="99"/>
      <c r="YD23" s="99"/>
      <c r="YE23" s="99"/>
      <c r="YF23" s="99"/>
      <c r="YG23" s="99"/>
      <c r="YH23" s="99"/>
      <c r="YI23" s="99"/>
      <c r="YJ23" s="99"/>
      <c r="YK23" s="99"/>
      <c r="YL23" s="99"/>
      <c r="YM23" s="99"/>
      <c r="YN23" s="99"/>
      <c r="YO23" s="99"/>
      <c r="YP23" s="99"/>
      <c r="YQ23" s="99"/>
      <c r="YR23" s="99"/>
      <c r="YS23" s="99"/>
      <c r="YT23" s="99"/>
      <c r="YU23" s="99"/>
      <c r="YV23" s="99"/>
      <c r="YW23" s="99"/>
      <c r="YX23" s="99"/>
      <c r="YY23" s="99"/>
      <c r="YZ23" s="99"/>
      <c r="ZA23" s="99"/>
      <c r="ZB23" s="99"/>
      <c r="ZC23" s="99"/>
      <c r="ZD23" s="99"/>
      <c r="ZE23" s="99"/>
      <c r="ZF23" s="99"/>
      <c r="ZG23" s="99"/>
      <c r="ZH23" s="99"/>
      <c r="ZI23" s="99"/>
      <c r="ZJ23" s="99"/>
      <c r="ZK23" s="99"/>
      <c r="ZL23" s="99"/>
      <c r="ZM23" s="99"/>
      <c r="ZN23" s="99"/>
      <c r="ZO23" s="99"/>
      <c r="ZP23" s="99"/>
      <c r="ZQ23" s="99"/>
      <c r="ZR23" s="99"/>
      <c r="ZS23" s="99"/>
      <c r="ZT23" s="99"/>
      <c r="ZU23" s="99"/>
      <c r="ZV23" s="99"/>
      <c r="ZW23" s="99"/>
      <c r="ZX23" s="99"/>
      <c r="ZY23" s="99"/>
      <c r="ZZ23" s="99"/>
      <c r="AAA23" s="99"/>
      <c r="AAB23" s="99"/>
      <c r="AAC23" s="99"/>
      <c r="AAD23" s="99"/>
      <c r="AAE23" s="99"/>
      <c r="AAF23" s="99"/>
      <c r="AAG23" s="99"/>
      <c r="AAH23" s="99"/>
      <c r="AAI23" s="99"/>
      <c r="AAJ23" s="99"/>
      <c r="AAK23" s="99"/>
      <c r="AAL23" s="99"/>
      <c r="AAM23" s="99"/>
      <c r="AAN23" s="99"/>
      <c r="AAO23" s="99"/>
      <c r="AAP23" s="99"/>
      <c r="AAQ23" s="99"/>
      <c r="AAR23" s="99"/>
      <c r="AAS23" s="99"/>
      <c r="AAT23" s="99"/>
      <c r="AAU23" s="99"/>
      <c r="AAV23" s="99"/>
      <c r="AAW23" s="99"/>
      <c r="AAX23" s="99"/>
      <c r="AAY23" s="99"/>
      <c r="AAZ23" s="99"/>
      <c r="ABA23" s="99"/>
      <c r="ABB23" s="99"/>
      <c r="ABC23" s="99"/>
      <c r="ABD23" s="99"/>
      <c r="ABE23" s="99"/>
      <c r="ABF23" s="99"/>
      <c r="ABG23" s="99"/>
      <c r="ABH23" s="99"/>
      <c r="ABI23" s="99"/>
      <c r="ABJ23" s="99"/>
      <c r="ABK23" s="99"/>
      <c r="ABL23" s="99"/>
      <c r="ABM23" s="99"/>
      <c r="ABN23" s="99"/>
      <c r="ABO23" s="99"/>
      <c r="ABP23" s="99"/>
      <c r="ABQ23" s="99"/>
      <c r="ABR23" s="99"/>
      <c r="ABS23" s="99"/>
      <c r="ABT23" s="99"/>
      <c r="ABU23" s="99"/>
      <c r="ABV23" s="99"/>
      <c r="ABW23" s="99"/>
      <c r="ABX23" s="99"/>
      <c r="ABY23" s="99"/>
      <c r="ABZ23" s="99"/>
      <c r="ACA23" s="99"/>
      <c r="ACB23" s="99"/>
      <c r="ACC23" s="99"/>
      <c r="ACD23" s="99"/>
      <c r="ACE23" s="99"/>
      <c r="ACF23" s="99"/>
      <c r="ACG23" s="99"/>
      <c r="ACH23" s="99"/>
      <c r="ACI23" s="99"/>
      <c r="ACJ23" s="99"/>
      <c r="ACK23" s="99"/>
      <c r="ACL23" s="99"/>
      <c r="ACM23" s="99"/>
      <c r="ACN23" s="99"/>
      <c r="ACO23" s="99"/>
      <c r="ACP23" s="99"/>
      <c r="ACQ23" s="99"/>
      <c r="ACR23" s="99"/>
      <c r="ACS23" s="99"/>
      <c r="ACT23" s="99"/>
      <c r="ACU23" s="99"/>
      <c r="ACV23" s="99"/>
      <c r="ACW23" s="99"/>
      <c r="ACX23" s="99"/>
      <c r="ACY23" s="99"/>
      <c r="ACZ23" s="99"/>
      <c r="ADA23" s="99"/>
      <c r="ADB23" s="99"/>
      <c r="ADC23" s="99"/>
      <c r="ADD23" s="99"/>
      <c r="ADE23" s="99"/>
      <c r="ADF23" s="99"/>
      <c r="ADG23" s="99"/>
      <c r="ADH23" s="99"/>
      <c r="ADI23" s="99"/>
      <c r="ADJ23" s="99"/>
      <c r="ADK23" s="99"/>
      <c r="ADL23" s="99"/>
      <c r="ADM23" s="99"/>
      <c r="ADN23" s="99"/>
      <c r="ADO23" s="99"/>
      <c r="ADP23" s="99"/>
      <c r="ADQ23" s="99"/>
      <c r="ADR23" s="99"/>
      <c r="ADS23" s="99"/>
      <c r="ADT23" s="99"/>
      <c r="ADU23" s="99"/>
      <c r="ADV23" s="99"/>
      <c r="ADW23" s="99"/>
      <c r="ADX23" s="99"/>
      <c r="ADY23" s="99"/>
      <c r="ADZ23" s="99"/>
      <c r="AEA23" s="99"/>
      <c r="AEB23" s="99"/>
      <c r="AEC23" s="99"/>
      <c r="AED23" s="99"/>
      <c r="AEE23" s="99"/>
      <c r="AEF23" s="99"/>
      <c r="AEG23" s="99"/>
      <c r="AEH23" s="99"/>
      <c r="AEI23" s="99"/>
      <c r="AEJ23" s="99"/>
      <c r="AEK23" s="99"/>
      <c r="AEL23" s="99"/>
      <c r="AEM23" s="99"/>
      <c r="AEN23" s="99"/>
      <c r="AEO23" s="99"/>
      <c r="AEP23" s="99"/>
      <c r="AEQ23" s="99"/>
      <c r="AER23" s="99"/>
      <c r="AES23" s="99"/>
      <c r="AET23" s="99"/>
      <c r="AEU23" s="99"/>
      <c r="AEV23" s="99"/>
      <c r="AEW23" s="99"/>
      <c r="AEX23" s="99"/>
      <c r="AEY23" s="99"/>
      <c r="AEZ23" s="99"/>
      <c r="AFA23" s="99"/>
      <c r="AFB23" s="99"/>
      <c r="AFC23" s="99"/>
      <c r="AFD23" s="99"/>
      <c r="AFE23" s="99"/>
      <c r="AFF23" s="99"/>
      <c r="AFG23" s="99"/>
      <c r="AFH23" s="99"/>
      <c r="AFI23" s="99"/>
      <c r="AFJ23" s="99"/>
      <c r="AFK23" s="99"/>
      <c r="AFL23" s="99"/>
      <c r="AFM23" s="99"/>
      <c r="AFN23" s="99"/>
      <c r="AFO23" s="99"/>
      <c r="AFP23" s="99"/>
      <c r="AFQ23" s="99"/>
      <c r="AFR23" s="99"/>
      <c r="AFS23" s="99"/>
      <c r="AFT23" s="99"/>
      <c r="AFU23" s="99"/>
      <c r="AFV23" s="99"/>
      <c r="AFW23" s="99"/>
      <c r="AFX23" s="99"/>
      <c r="AFY23" s="99"/>
      <c r="AFZ23" s="99"/>
      <c r="AGA23" s="99"/>
      <c r="AGB23" s="99"/>
      <c r="AGC23" s="99"/>
      <c r="AGD23" s="99"/>
      <c r="AGE23" s="99"/>
      <c r="AGF23" s="99"/>
      <c r="AGG23" s="99"/>
      <c r="AGH23" s="99"/>
      <c r="AGI23" s="99"/>
      <c r="AGJ23" s="99"/>
      <c r="AGK23" s="99"/>
      <c r="AGL23" s="99"/>
      <c r="AGM23" s="99"/>
      <c r="AGN23" s="99"/>
      <c r="AGO23" s="99"/>
      <c r="AGP23" s="99"/>
      <c r="AGQ23" s="99"/>
      <c r="AGR23" s="99"/>
      <c r="AGS23" s="99"/>
      <c r="AGT23" s="99"/>
      <c r="AGU23" s="99"/>
      <c r="AGV23" s="99"/>
      <c r="AGW23" s="99"/>
      <c r="AGX23" s="99"/>
      <c r="AGY23" s="99"/>
      <c r="AGZ23" s="99"/>
      <c r="AHA23" s="99"/>
      <c r="AHB23" s="99"/>
      <c r="AHC23" s="99"/>
      <c r="AHD23" s="99"/>
      <c r="AHE23" s="99"/>
      <c r="AHF23" s="99"/>
      <c r="AHG23" s="99"/>
      <c r="AHH23" s="99"/>
      <c r="AHI23" s="99"/>
      <c r="AHJ23" s="99"/>
      <c r="AHK23" s="99"/>
      <c r="AHL23" s="99"/>
      <c r="AHM23" s="99"/>
      <c r="AHN23" s="99"/>
      <c r="AHO23" s="99"/>
      <c r="AHP23" s="99"/>
      <c r="AHQ23" s="99"/>
      <c r="AHR23" s="99"/>
      <c r="AHS23" s="99"/>
      <c r="AHT23" s="99"/>
      <c r="AHU23" s="99"/>
      <c r="AHV23" s="99"/>
      <c r="AHW23" s="99"/>
      <c r="AHX23" s="99"/>
      <c r="AHY23" s="99"/>
      <c r="AHZ23" s="99"/>
      <c r="AIA23" s="99"/>
      <c r="AIB23" s="99"/>
      <c r="AIC23" s="99"/>
      <c r="AID23" s="99"/>
      <c r="AIE23" s="99"/>
      <c r="AIF23" s="99"/>
      <c r="AIG23" s="99"/>
      <c r="AIH23" s="99"/>
      <c r="AII23" s="99"/>
      <c r="AIJ23" s="99"/>
      <c r="AIK23" s="99"/>
      <c r="AIL23" s="99"/>
      <c r="AIM23" s="99"/>
      <c r="AIN23" s="99"/>
      <c r="AIO23" s="99"/>
      <c r="AIP23" s="99"/>
      <c r="AIQ23" s="99"/>
      <c r="AIR23" s="99"/>
      <c r="AIS23" s="99"/>
      <c r="AIT23" s="99"/>
      <c r="AIU23" s="99"/>
      <c r="AIV23" s="99"/>
      <c r="AIW23" s="99"/>
      <c r="AIX23" s="99"/>
      <c r="AIY23" s="99"/>
      <c r="AIZ23" s="99"/>
      <c r="AJA23" s="99"/>
      <c r="AJB23" s="99"/>
      <c r="AJC23" s="99"/>
      <c r="AJD23" s="99"/>
      <c r="AJE23" s="99"/>
      <c r="AJF23" s="99"/>
      <c r="AJG23" s="99"/>
      <c r="AJH23" s="99"/>
      <c r="AJI23" s="99"/>
      <c r="AJJ23" s="99"/>
      <c r="AJK23" s="99"/>
      <c r="AJL23" s="99"/>
      <c r="AJM23" s="99"/>
      <c r="AJN23" s="99"/>
      <c r="AJO23" s="99"/>
      <c r="AJP23" s="99"/>
      <c r="AJQ23" s="99"/>
      <c r="AJR23" s="99"/>
      <c r="AJS23" s="99"/>
      <c r="AJT23" s="99"/>
      <c r="AJU23" s="99"/>
      <c r="AJV23" s="99"/>
      <c r="AJW23" s="99"/>
      <c r="AJX23" s="99"/>
      <c r="AJY23" s="99"/>
      <c r="AJZ23" s="99"/>
      <c r="AKA23" s="99"/>
      <c r="AKB23" s="99"/>
      <c r="AKC23" s="99"/>
      <c r="AKD23" s="99"/>
      <c r="AKE23" s="99"/>
      <c r="AKF23" s="99"/>
      <c r="AKG23" s="99"/>
      <c r="AKH23" s="99"/>
      <c r="AKI23" s="99"/>
      <c r="AKJ23" s="99"/>
      <c r="AKK23" s="99"/>
      <c r="AKL23" s="99"/>
      <c r="AKM23" s="99"/>
      <c r="AKN23" s="99"/>
      <c r="AKO23" s="99"/>
      <c r="AKP23" s="99"/>
      <c r="AKQ23" s="99"/>
      <c r="AKR23" s="99"/>
      <c r="AKS23" s="99"/>
      <c r="AKT23" s="99"/>
      <c r="AKU23" s="99"/>
      <c r="AKV23" s="99"/>
      <c r="AKW23" s="99"/>
      <c r="AKX23" s="99"/>
      <c r="AKY23" s="99"/>
      <c r="AKZ23" s="99"/>
      <c r="ALA23" s="99"/>
      <c r="ALB23" s="99"/>
      <c r="ALC23" s="99"/>
      <c r="ALD23" s="99"/>
      <c r="ALE23" s="99"/>
      <c r="ALF23" s="99"/>
      <c r="ALG23" s="99"/>
      <c r="ALH23" s="99"/>
      <c r="ALI23" s="99"/>
      <c r="ALJ23" s="99"/>
      <c r="ALK23" s="99"/>
      <c r="ALL23" s="99"/>
      <c r="ALM23" s="99"/>
      <c r="ALN23" s="99"/>
      <c r="ALO23" s="99"/>
      <c r="ALP23" s="99"/>
      <c r="ALQ23" s="99"/>
      <c r="ALR23" s="99"/>
      <c r="ALS23" s="99"/>
      <c r="ALT23" s="99"/>
      <c r="ALU23" s="99"/>
      <c r="ALV23" s="99"/>
      <c r="ALW23" s="99"/>
      <c r="ALX23" s="99"/>
      <c r="ALY23" s="99"/>
      <c r="ALZ23" s="99"/>
      <c r="AMA23" s="99"/>
      <c r="AMB23" s="99"/>
      <c r="AMC23" s="99"/>
      <c r="AMD23" s="99"/>
      <c r="AME23" s="99"/>
      <c r="AMF23" s="99"/>
      <c r="AMG23" s="99"/>
      <c r="AMH23" s="99"/>
      <c r="AMI23" s="99"/>
      <c r="AMJ23" s="99"/>
    </row>
    <row r="24" spans="1:1024" ht="9.75" customHeight="1">
      <c r="A24" s="98"/>
      <c r="B24" s="144"/>
      <c r="C24" s="144"/>
      <c r="D24" s="144"/>
      <c r="E24" s="144"/>
      <c r="F24" s="144"/>
      <c r="G24" s="121"/>
      <c r="H24" s="121"/>
      <c r="I24" s="121"/>
      <c r="J24" s="121"/>
      <c r="K24" s="121"/>
      <c r="L24" s="121"/>
      <c r="M24" s="121"/>
      <c r="N24" s="121"/>
      <c r="O24" s="121"/>
      <c r="P24" s="121"/>
      <c r="Q24" s="121"/>
      <c r="R24" s="121"/>
      <c r="S24" s="121"/>
      <c r="T24" s="136"/>
      <c r="U24" s="136"/>
      <c r="V24" s="121"/>
      <c r="W24" s="121"/>
      <c r="X24" s="121"/>
      <c r="Y24" s="121"/>
      <c r="Z24" s="121"/>
      <c r="AA24" s="121"/>
      <c r="AB24" s="121"/>
      <c r="AC24" s="121"/>
      <c r="AD24" s="121"/>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c r="IA24" s="99"/>
      <c r="IB24" s="99"/>
      <c r="IC24" s="99"/>
      <c r="ID24" s="99"/>
      <c r="IE24" s="99"/>
      <c r="IF24" s="99"/>
      <c r="IG24" s="99"/>
      <c r="IH24" s="99"/>
      <c r="II24" s="99"/>
      <c r="IJ24" s="99"/>
      <c r="IK24" s="99"/>
      <c r="IL24" s="99"/>
      <c r="IM24" s="99"/>
      <c r="IN24" s="99"/>
      <c r="IO24" s="99"/>
      <c r="IP24" s="99"/>
      <c r="IQ24" s="99"/>
      <c r="IR24" s="99"/>
      <c r="IS24" s="99"/>
      <c r="IT24" s="99"/>
      <c r="IU24" s="99"/>
      <c r="IV24" s="99"/>
      <c r="IW24" s="99"/>
      <c r="IX24" s="99"/>
      <c r="IY24" s="99"/>
      <c r="IZ24" s="99"/>
      <c r="JA24" s="99"/>
      <c r="JB24" s="99"/>
      <c r="JC24" s="99"/>
      <c r="JD24" s="99"/>
      <c r="JE24" s="99"/>
      <c r="JF24" s="99"/>
      <c r="JG24" s="99"/>
      <c r="JH24" s="99"/>
      <c r="JI24" s="99"/>
      <c r="JJ24" s="99"/>
      <c r="JK24" s="99"/>
      <c r="JL24" s="99"/>
      <c r="JM24" s="99"/>
      <c r="JN24" s="99"/>
      <c r="JO24" s="99"/>
      <c r="JP24" s="99"/>
      <c r="JQ24" s="99"/>
      <c r="JR24" s="99"/>
      <c r="JS24" s="99"/>
      <c r="JT24" s="99"/>
      <c r="JU24" s="99"/>
      <c r="JV24" s="99"/>
      <c r="JW24" s="99"/>
      <c r="JX24" s="99"/>
      <c r="JY24" s="99"/>
      <c r="JZ24" s="99"/>
      <c r="KA24" s="99"/>
      <c r="KB24" s="99"/>
      <c r="KC24" s="99"/>
      <c r="KD24" s="99"/>
      <c r="KE24" s="99"/>
      <c r="KF24" s="99"/>
      <c r="KG24" s="99"/>
      <c r="KH24" s="99"/>
      <c r="KI24" s="99"/>
      <c r="KJ24" s="99"/>
      <c r="KK24" s="99"/>
      <c r="KL24" s="99"/>
      <c r="KM24" s="99"/>
      <c r="KN24" s="99"/>
      <c r="KO24" s="99"/>
      <c r="KP24" s="99"/>
      <c r="KQ24" s="99"/>
      <c r="KR24" s="99"/>
      <c r="KS24" s="99"/>
      <c r="KT24" s="99"/>
      <c r="KU24" s="99"/>
      <c r="KV24" s="99"/>
      <c r="KW24" s="99"/>
      <c r="KX24" s="99"/>
      <c r="KY24" s="99"/>
      <c r="KZ24" s="99"/>
      <c r="LA24" s="99"/>
      <c r="LB24" s="99"/>
      <c r="LC24" s="99"/>
      <c r="LD24" s="99"/>
      <c r="LE24" s="99"/>
      <c r="LF24" s="99"/>
      <c r="LG24" s="99"/>
      <c r="LH24" s="99"/>
      <c r="LI24" s="99"/>
      <c r="LJ24" s="99"/>
      <c r="LK24" s="99"/>
      <c r="LL24" s="99"/>
      <c r="LM24" s="99"/>
      <c r="LN24" s="99"/>
      <c r="LO24" s="99"/>
      <c r="LP24" s="99"/>
      <c r="LQ24" s="99"/>
      <c r="LR24" s="99"/>
      <c r="LS24" s="99"/>
      <c r="LT24" s="99"/>
      <c r="LU24" s="99"/>
      <c r="LV24" s="99"/>
      <c r="LW24" s="99"/>
      <c r="LX24" s="99"/>
      <c r="LY24" s="99"/>
      <c r="LZ24" s="99"/>
      <c r="MA24" s="99"/>
      <c r="MB24" s="99"/>
      <c r="MC24" s="99"/>
      <c r="MD24" s="99"/>
      <c r="ME24" s="99"/>
      <c r="MF24" s="99"/>
      <c r="MG24" s="99"/>
      <c r="MH24" s="99"/>
      <c r="MI24" s="99"/>
      <c r="MJ24" s="99"/>
      <c r="MK24" s="99"/>
      <c r="ML24" s="99"/>
      <c r="MM24" s="99"/>
      <c r="MN24" s="99"/>
      <c r="MO24" s="99"/>
      <c r="MP24" s="99"/>
      <c r="MQ24" s="99"/>
      <c r="MR24" s="99"/>
      <c r="MS24" s="99"/>
      <c r="MT24" s="99"/>
      <c r="MU24" s="99"/>
      <c r="MV24" s="99"/>
      <c r="MW24" s="99"/>
      <c r="MX24" s="99"/>
      <c r="MY24" s="99"/>
      <c r="MZ24" s="99"/>
      <c r="NA24" s="99"/>
      <c r="NB24" s="99"/>
      <c r="NC24" s="99"/>
      <c r="ND24" s="99"/>
      <c r="NE24" s="99"/>
      <c r="NF24" s="99"/>
      <c r="NG24" s="99"/>
      <c r="NH24" s="99"/>
      <c r="NI24" s="99"/>
      <c r="NJ24" s="99"/>
      <c r="NK24" s="99"/>
      <c r="NL24" s="99"/>
      <c r="NM24" s="99"/>
      <c r="NN24" s="99"/>
      <c r="NO24" s="99"/>
      <c r="NP24" s="99"/>
      <c r="NQ24" s="99"/>
      <c r="NR24" s="99"/>
      <c r="NS24" s="99"/>
      <c r="NT24" s="99"/>
      <c r="NU24" s="99"/>
      <c r="NV24" s="99"/>
      <c r="NW24" s="99"/>
      <c r="NX24" s="99"/>
      <c r="NY24" s="99"/>
      <c r="NZ24" s="99"/>
      <c r="OA24" s="99"/>
      <c r="OB24" s="99"/>
      <c r="OC24" s="99"/>
      <c r="OD24" s="99"/>
      <c r="OE24" s="99"/>
      <c r="OF24" s="99"/>
      <c r="OG24" s="99"/>
      <c r="OH24" s="99"/>
      <c r="OI24" s="99"/>
      <c r="OJ24" s="99"/>
      <c r="OK24" s="99"/>
      <c r="OL24" s="99"/>
      <c r="OM24" s="99"/>
      <c r="ON24" s="99"/>
      <c r="OO24" s="99"/>
      <c r="OP24" s="99"/>
      <c r="OQ24" s="99"/>
      <c r="OR24" s="99"/>
      <c r="OS24" s="99"/>
      <c r="OT24" s="99"/>
      <c r="OU24" s="99"/>
      <c r="OV24" s="99"/>
      <c r="OW24" s="99"/>
      <c r="OX24" s="99"/>
      <c r="OY24" s="99"/>
      <c r="OZ24" s="99"/>
      <c r="PA24" s="99"/>
      <c r="PB24" s="99"/>
      <c r="PC24" s="99"/>
      <c r="PD24" s="99"/>
      <c r="PE24" s="99"/>
      <c r="PF24" s="99"/>
      <c r="PG24" s="99"/>
      <c r="PH24" s="99"/>
      <c r="PI24" s="99"/>
      <c r="PJ24" s="99"/>
      <c r="PK24" s="99"/>
      <c r="PL24" s="99"/>
      <c r="PM24" s="99"/>
      <c r="PN24" s="99"/>
      <c r="PO24" s="99"/>
      <c r="PP24" s="99"/>
      <c r="PQ24" s="99"/>
      <c r="PR24" s="99"/>
      <c r="PS24" s="99"/>
      <c r="PT24" s="99"/>
      <c r="PU24" s="99"/>
      <c r="PV24" s="99"/>
      <c r="PW24" s="99"/>
      <c r="PX24" s="99"/>
      <c r="PY24" s="99"/>
      <c r="PZ24" s="99"/>
      <c r="QA24" s="99"/>
      <c r="QB24" s="99"/>
      <c r="QC24" s="99"/>
      <c r="QD24" s="99"/>
      <c r="QE24" s="99"/>
      <c r="QF24" s="99"/>
      <c r="QG24" s="99"/>
      <c r="QH24" s="99"/>
      <c r="QI24" s="99"/>
      <c r="QJ24" s="99"/>
      <c r="QK24" s="99"/>
      <c r="QL24" s="99"/>
      <c r="QM24" s="99"/>
      <c r="QN24" s="99"/>
      <c r="QO24" s="99"/>
      <c r="QP24" s="99"/>
      <c r="QQ24" s="99"/>
      <c r="QR24" s="99"/>
      <c r="QS24" s="99"/>
      <c r="QT24" s="99"/>
      <c r="QU24" s="99"/>
      <c r="QV24" s="99"/>
      <c r="QW24" s="99"/>
      <c r="QX24" s="99"/>
      <c r="QY24" s="99"/>
      <c r="QZ24" s="99"/>
      <c r="RA24" s="99"/>
      <c r="RB24" s="99"/>
      <c r="RC24" s="99"/>
      <c r="RD24" s="99"/>
      <c r="RE24" s="99"/>
      <c r="RF24" s="99"/>
      <c r="RG24" s="99"/>
      <c r="RH24" s="99"/>
      <c r="RI24" s="99"/>
      <c r="RJ24" s="99"/>
      <c r="RK24" s="99"/>
      <c r="RL24" s="99"/>
      <c r="RM24" s="99"/>
      <c r="RN24" s="99"/>
      <c r="RO24" s="99"/>
      <c r="RP24" s="99"/>
      <c r="RQ24" s="99"/>
      <c r="RR24" s="99"/>
      <c r="RS24" s="99"/>
      <c r="RT24" s="99"/>
      <c r="RU24" s="99"/>
      <c r="RV24" s="99"/>
      <c r="RW24" s="99"/>
      <c r="RX24" s="99"/>
      <c r="RY24" s="99"/>
      <c r="RZ24" s="99"/>
      <c r="SA24" s="99"/>
      <c r="SB24" s="99"/>
      <c r="SC24" s="99"/>
      <c r="SD24" s="99"/>
      <c r="SE24" s="99"/>
      <c r="SF24" s="99"/>
      <c r="SG24" s="99"/>
      <c r="SH24" s="99"/>
      <c r="SI24" s="99"/>
      <c r="SJ24" s="99"/>
      <c r="SK24" s="99"/>
      <c r="SL24" s="99"/>
      <c r="SM24" s="99"/>
      <c r="SN24" s="99"/>
      <c r="SO24" s="99"/>
      <c r="SP24" s="99"/>
      <c r="SQ24" s="99"/>
      <c r="SR24" s="99"/>
      <c r="SS24" s="99"/>
      <c r="ST24" s="99"/>
      <c r="SU24" s="99"/>
      <c r="SV24" s="99"/>
      <c r="SW24" s="99"/>
      <c r="SX24" s="99"/>
      <c r="SY24" s="99"/>
      <c r="SZ24" s="99"/>
      <c r="TA24" s="99"/>
      <c r="TB24" s="99"/>
      <c r="TC24" s="99"/>
      <c r="TD24" s="99"/>
      <c r="TE24" s="99"/>
      <c r="TF24" s="99"/>
      <c r="TG24" s="99"/>
      <c r="TH24" s="99"/>
      <c r="TI24" s="99"/>
      <c r="TJ24" s="99"/>
      <c r="TK24" s="99"/>
      <c r="TL24" s="99"/>
      <c r="TM24" s="99"/>
      <c r="TN24" s="99"/>
      <c r="TO24" s="99"/>
      <c r="TP24" s="99"/>
      <c r="TQ24" s="99"/>
      <c r="TR24" s="99"/>
      <c r="TS24" s="99"/>
      <c r="TT24" s="99"/>
      <c r="TU24" s="99"/>
      <c r="TV24" s="99"/>
      <c r="TW24" s="99"/>
      <c r="TX24" s="99"/>
      <c r="TY24" s="99"/>
      <c r="TZ24" s="99"/>
      <c r="UA24" s="99"/>
      <c r="UB24" s="99"/>
      <c r="UC24" s="99"/>
      <c r="UD24" s="99"/>
      <c r="UE24" s="99"/>
      <c r="UF24" s="99"/>
      <c r="UG24" s="99"/>
      <c r="UH24" s="99"/>
      <c r="UI24" s="99"/>
      <c r="UJ24" s="99"/>
      <c r="UK24" s="99"/>
      <c r="UL24" s="99"/>
      <c r="UM24" s="99"/>
      <c r="UN24" s="99"/>
      <c r="UO24" s="99"/>
      <c r="UP24" s="99"/>
      <c r="UQ24" s="99"/>
      <c r="UR24" s="99"/>
      <c r="US24" s="99"/>
      <c r="UT24" s="99"/>
      <c r="UU24" s="99"/>
      <c r="UV24" s="99"/>
      <c r="UW24" s="99"/>
      <c r="UX24" s="99"/>
      <c r="UY24" s="99"/>
      <c r="UZ24" s="99"/>
      <c r="VA24" s="99"/>
      <c r="VB24" s="99"/>
      <c r="VC24" s="99"/>
      <c r="VD24" s="99"/>
      <c r="VE24" s="99"/>
      <c r="VF24" s="99"/>
      <c r="VG24" s="99"/>
      <c r="VH24" s="99"/>
      <c r="VI24" s="99"/>
      <c r="VJ24" s="99"/>
      <c r="VK24" s="99"/>
      <c r="VL24" s="99"/>
      <c r="VM24" s="99"/>
      <c r="VN24" s="99"/>
      <c r="VO24" s="99"/>
      <c r="VP24" s="99"/>
      <c r="VQ24" s="99"/>
      <c r="VR24" s="99"/>
      <c r="VS24" s="99"/>
      <c r="VT24" s="99"/>
      <c r="VU24" s="99"/>
      <c r="VV24" s="99"/>
      <c r="VW24" s="99"/>
      <c r="VX24" s="99"/>
      <c r="VY24" s="99"/>
      <c r="VZ24" s="99"/>
      <c r="WA24" s="99"/>
      <c r="WB24" s="99"/>
      <c r="WC24" s="99"/>
      <c r="WD24" s="99"/>
      <c r="WE24" s="99"/>
      <c r="WF24" s="99"/>
      <c r="WG24" s="99"/>
      <c r="WH24" s="99"/>
      <c r="WI24" s="99"/>
      <c r="WJ24" s="99"/>
      <c r="WK24" s="99"/>
      <c r="WL24" s="99"/>
      <c r="WM24" s="99"/>
      <c r="WN24" s="99"/>
      <c r="WO24" s="99"/>
      <c r="WP24" s="99"/>
      <c r="WQ24" s="99"/>
      <c r="WR24" s="99"/>
      <c r="WS24" s="99"/>
      <c r="WT24" s="99"/>
      <c r="WU24" s="99"/>
      <c r="WV24" s="99"/>
      <c r="WW24" s="99"/>
      <c r="WX24" s="99"/>
      <c r="WY24" s="99"/>
      <c r="WZ24" s="99"/>
      <c r="XA24" s="99"/>
      <c r="XB24" s="99"/>
      <c r="XC24" s="99"/>
      <c r="XD24" s="99"/>
      <c r="XE24" s="99"/>
      <c r="XF24" s="99"/>
      <c r="XG24" s="99"/>
      <c r="XH24" s="99"/>
      <c r="XI24" s="99"/>
      <c r="XJ24" s="99"/>
      <c r="XK24" s="99"/>
      <c r="XL24" s="99"/>
      <c r="XM24" s="99"/>
      <c r="XN24" s="99"/>
      <c r="XO24" s="99"/>
      <c r="XP24" s="99"/>
      <c r="XQ24" s="99"/>
      <c r="XR24" s="99"/>
      <c r="XS24" s="99"/>
      <c r="XT24" s="99"/>
      <c r="XU24" s="99"/>
      <c r="XV24" s="99"/>
      <c r="XW24" s="99"/>
      <c r="XX24" s="99"/>
      <c r="XY24" s="99"/>
      <c r="XZ24" s="99"/>
      <c r="YA24" s="99"/>
      <c r="YB24" s="99"/>
      <c r="YC24" s="99"/>
      <c r="YD24" s="99"/>
      <c r="YE24" s="99"/>
      <c r="YF24" s="99"/>
      <c r="YG24" s="99"/>
      <c r="YH24" s="99"/>
      <c r="YI24" s="99"/>
      <c r="YJ24" s="99"/>
      <c r="YK24" s="99"/>
      <c r="YL24" s="99"/>
      <c r="YM24" s="99"/>
      <c r="YN24" s="99"/>
      <c r="YO24" s="99"/>
      <c r="YP24" s="99"/>
      <c r="YQ24" s="99"/>
      <c r="YR24" s="99"/>
      <c r="YS24" s="99"/>
      <c r="YT24" s="99"/>
      <c r="YU24" s="99"/>
      <c r="YV24" s="99"/>
      <c r="YW24" s="99"/>
      <c r="YX24" s="99"/>
      <c r="YY24" s="99"/>
      <c r="YZ24" s="99"/>
      <c r="ZA24" s="99"/>
      <c r="ZB24" s="99"/>
      <c r="ZC24" s="99"/>
      <c r="ZD24" s="99"/>
      <c r="ZE24" s="99"/>
      <c r="ZF24" s="99"/>
      <c r="ZG24" s="99"/>
      <c r="ZH24" s="99"/>
      <c r="ZI24" s="99"/>
      <c r="ZJ24" s="99"/>
      <c r="ZK24" s="99"/>
      <c r="ZL24" s="99"/>
      <c r="ZM24" s="99"/>
      <c r="ZN24" s="99"/>
      <c r="ZO24" s="99"/>
      <c r="ZP24" s="99"/>
      <c r="ZQ24" s="99"/>
      <c r="ZR24" s="99"/>
      <c r="ZS24" s="99"/>
      <c r="ZT24" s="99"/>
      <c r="ZU24" s="99"/>
      <c r="ZV24" s="99"/>
      <c r="ZW24" s="99"/>
      <c r="ZX24" s="99"/>
      <c r="ZY24" s="99"/>
      <c r="ZZ24" s="99"/>
      <c r="AAA24" s="99"/>
      <c r="AAB24" s="99"/>
      <c r="AAC24" s="99"/>
      <c r="AAD24" s="99"/>
      <c r="AAE24" s="99"/>
      <c r="AAF24" s="99"/>
      <c r="AAG24" s="99"/>
      <c r="AAH24" s="99"/>
      <c r="AAI24" s="99"/>
      <c r="AAJ24" s="99"/>
      <c r="AAK24" s="99"/>
      <c r="AAL24" s="99"/>
      <c r="AAM24" s="99"/>
      <c r="AAN24" s="99"/>
      <c r="AAO24" s="99"/>
      <c r="AAP24" s="99"/>
      <c r="AAQ24" s="99"/>
      <c r="AAR24" s="99"/>
      <c r="AAS24" s="99"/>
      <c r="AAT24" s="99"/>
      <c r="AAU24" s="99"/>
      <c r="AAV24" s="99"/>
      <c r="AAW24" s="99"/>
      <c r="AAX24" s="99"/>
      <c r="AAY24" s="99"/>
      <c r="AAZ24" s="99"/>
      <c r="ABA24" s="99"/>
      <c r="ABB24" s="99"/>
      <c r="ABC24" s="99"/>
      <c r="ABD24" s="99"/>
      <c r="ABE24" s="99"/>
      <c r="ABF24" s="99"/>
      <c r="ABG24" s="99"/>
      <c r="ABH24" s="99"/>
      <c r="ABI24" s="99"/>
      <c r="ABJ24" s="99"/>
      <c r="ABK24" s="99"/>
      <c r="ABL24" s="99"/>
      <c r="ABM24" s="99"/>
      <c r="ABN24" s="99"/>
      <c r="ABO24" s="99"/>
      <c r="ABP24" s="99"/>
      <c r="ABQ24" s="99"/>
      <c r="ABR24" s="99"/>
      <c r="ABS24" s="99"/>
      <c r="ABT24" s="99"/>
      <c r="ABU24" s="99"/>
      <c r="ABV24" s="99"/>
      <c r="ABW24" s="99"/>
      <c r="ABX24" s="99"/>
      <c r="ABY24" s="99"/>
      <c r="ABZ24" s="99"/>
      <c r="ACA24" s="99"/>
      <c r="ACB24" s="99"/>
      <c r="ACC24" s="99"/>
      <c r="ACD24" s="99"/>
      <c r="ACE24" s="99"/>
      <c r="ACF24" s="99"/>
      <c r="ACG24" s="99"/>
      <c r="ACH24" s="99"/>
      <c r="ACI24" s="99"/>
      <c r="ACJ24" s="99"/>
      <c r="ACK24" s="99"/>
      <c r="ACL24" s="99"/>
      <c r="ACM24" s="99"/>
      <c r="ACN24" s="99"/>
      <c r="ACO24" s="99"/>
      <c r="ACP24" s="99"/>
      <c r="ACQ24" s="99"/>
      <c r="ACR24" s="99"/>
      <c r="ACS24" s="99"/>
      <c r="ACT24" s="99"/>
      <c r="ACU24" s="99"/>
      <c r="ACV24" s="99"/>
      <c r="ACW24" s="99"/>
      <c r="ACX24" s="99"/>
      <c r="ACY24" s="99"/>
      <c r="ACZ24" s="99"/>
      <c r="ADA24" s="99"/>
      <c r="ADB24" s="99"/>
      <c r="ADC24" s="99"/>
      <c r="ADD24" s="99"/>
      <c r="ADE24" s="99"/>
      <c r="ADF24" s="99"/>
      <c r="ADG24" s="99"/>
      <c r="ADH24" s="99"/>
      <c r="ADI24" s="99"/>
      <c r="ADJ24" s="99"/>
      <c r="ADK24" s="99"/>
      <c r="ADL24" s="99"/>
      <c r="ADM24" s="99"/>
      <c r="ADN24" s="99"/>
      <c r="ADO24" s="99"/>
      <c r="ADP24" s="99"/>
      <c r="ADQ24" s="99"/>
      <c r="ADR24" s="99"/>
      <c r="ADS24" s="99"/>
      <c r="ADT24" s="99"/>
      <c r="ADU24" s="99"/>
      <c r="ADV24" s="99"/>
      <c r="ADW24" s="99"/>
      <c r="ADX24" s="99"/>
      <c r="ADY24" s="99"/>
      <c r="ADZ24" s="99"/>
      <c r="AEA24" s="99"/>
      <c r="AEB24" s="99"/>
      <c r="AEC24" s="99"/>
      <c r="AED24" s="99"/>
      <c r="AEE24" s="99"/>
      <c r="AEF24" s="99"/>
      <c r="AEG24" s="99"/>
      <c r="AEH24" s="99"/>
      <c r="AEI24" s="99"/>
      <c r="AEJ24" s="99"/>
      <c r="AEK24" s="99"/>
      <c r="AEL24" s="99"/>
      <c r="AEM24" s="99"/>
      <c r="AEN24" s="99"/>
      <c r="AEO24" s="99"/>
      <c r="AEP24" s="99"/>
      <c r="AEQ24" s="99"/>
      <c r="AER24" s="99"/>
      <c r="AES24" s="99"/>
      <c r="AET24" s="99"/>
      <c r="AEU24" s="99"/>
      <c r="AEV24" s="99"/>
      <c r="AEW24" s="99"/>
      <c r="AEX24" s="99"/>
      <c r="AEY24" s="99"/>
      <c r="AEZ24" s="99"/>
      <c r="AFA24" s="99"/>
      <c r="AFB24" s="99"/>
      <c r="AFC24" s="99"/>
      <c r="AFD24" s="99"/>
      <c r="AFE24" s="99"/>
      <c r="AFF24" s="99"/>
      <c r="AFG24" s="99"/>
      <c r="AFH24" s="99"/>
      <c r="AFI24" s="99"/>
      <c r="AFJ24" s="99"/>
      <c r="AFK24" s="99"/>
      <c r="AFL24" s="99"/>
      <c r="AFM24" s="99"/>
      <c r="AFN24" s="99"/>
      <c r="AFO24" s="99"/>
      <c r="AFP24" s="99"/>
      <c r="AFQ24" s="99"/>
      <c r="AFR24" s="99"/>
      <c r="AFS24" s="99"/>
      <c r="AFT24" s="99"/>
      <c r="AFU24" s="99"/>
      <c r="AFV24" s="99"/>
      <c r="AFW24" s="99"/>
      <c r="AFX24" s="99"/>
      <c r="AFY24" s="99"/>
      <c r="AFZ24" s="99"/>
      <c r="AGA24" s="99"/>
      <c r="AGB24" s="99"/>
      <c r="AGC24" s="99"/>
      <c r="AGD24" s="99"/>
      <c r="AGE24" s="99"/>
      <c r="AGF24" s="99"/>
      <c r="AGG24" s="99"/>
      <c r="AGH24" s="99"/>
      <c r="AGI24" s="99"/>
      <c r="AGJ24" s="99"/>
      <c r="AGK24" s="99"/>
      <c r="AGL24" s="99"/>
      <c r="AGM24" s="99"/>
      <c r="AGN24" s="99"/>
      <c r="AGO24" s="99"/>
      <c r="AGP24" s="99"/>
      <c r="AGQ24" s="99"/>
      <c r="AGR24" s="99"/>
      <c r="AGS24" s="99"/>
      <c r="AGT24" s="99"/>
      <c r="AGU24" s="99"/>
      <c r="AGV24" s="99"/>
      <c r="AGW24" s="99"/>
      <c r="AGX24" s="99"/>
      <c r="AGY24" s="99"/>
      <c r="AGZ24" s="99"/>
      <c r="AHA24" s="99"/>
      <c r="AHB24" s="99"/>
      <c r="AHC24" s="99"/>
      <c r="AHD24" s="99"/>
      <c r="AHE24" s="99"/>
      <c r="AHF24" s="99"/>
      <c r="AHG24" s="99"/>
      <c r="AHH24" s="99"/>
      <c r="AHI24" s="99"/>
      <c r="AHJ24" s="99"/>
      <c r="AHK24" s="99"/>
      <c r="AHL24" s="99"/>
      <c r="AHM24" s="99"/>
      <c r="AHN24" s="99"/>
      <c r="AHO24" s="99"/>
      <c r="AHP24" s="99"/>
      <c r="AHQ24" s="99"/>
      <c r="AHR24" s="99"/>
      <c r="AHS24" s="99"/>
      <c r="AHT24" s="99"/>
      <c r="AHU24" s="99"/>
      <c r="AHV24" s="99"/>
      <c r="AHW24" s="99"/>
      <c r="AHX24" s="99"/>
      <c r="AHY24" s="99"/>
      <c r="AHZ24" s="99"/>
      <c r="AIA24" s="99"/>
      <c r="AIB24" s="99"/>
      <c r="AIC24" s="99"/>
      <c r="AID24" s="99"/>
      <c r="AIE24" s="99"/>
      <c r="AIF24" s="99"/>
      <c r="AIG24" s="99"/>
      <c r="AIH24" s="99"/>
      <c r="AII24" s="99"/>
      <c r="AIJ24" s="99"/>
      <c r="AIK24" s="99"/>
      <c r="AIL24" s="99"/>
      <c r="AIM24" s="99"/>
      <c r="AIN24" s="99"/>
      <c r="AIO24" s="99"/>
      <c r="AIP24" s="99"/>
      <c r="AIQ24" s="99"/>
      <c r="AIR24" s="99"/>
      <c r="AIS24" s="99"/>
      <c r="AIT24" s="99"/>
      <c r="AIU24" s="99"/>
      <c r="AIV24" s="99"/>
      <c r="AIW24" s="99"/>
      <c r="AIX24" s="99"/>
      <c r="AIY24" s="99"/>
      <c r="AIZ24" s="99"/>
      <c r="AJA24" s="99"/>
      <c r="AJB24" s="99"/>
      <c r="AJC24" s="99"/>
      <c r="AJD24" s="99"/>
      <c r="AJE24" s="99"/>
      <c r="AJF24" s="99"/>
      <c r="AJG24" s="99"/>
      <c r="AJH24" s="99"/>
      <c r="AJI24" s="99"/>
      <c r="AJJ24" s="99"/>
      <c r="AJK24" s="99"/>
      <c r="AJL24" s="99"/>
      <c r="AJM24" s="99"/>
      <c r="AJN24" s="99"/>
      <c r="AJO24" s="99"/>
      <c r="AJP24" s="99"/>
      <c r="AJQ24" s="99"/>
      <c r="AJR24" s="99"/>
      <c r="AJS24" s="99"/>
      <c r="AJT24" s="99"/>
      <c r="AJU24" s="99"/>
      <c r="AJV24" s="99"/>
      <c r="AJW24" s="99"/>
      <c r="AJX24" s="99"/>
      <c r="AJY24" s="99"/>
      <c r="AJZ24" s="99"/>
      <c r="AKA24" s="99"/>
      <c r="AKB24" s="99"/>
      <c r="AKC24" s="99"/>
      <c r="AKD24" s="99"/>
      <c r="AKE24" s="99"/>
      <c r="AKF24" s="99"/>
      <c r="AKG24" s="99"/>
      <c r="AKH24" s="99"/>
      <c r="AKI24" s="99"/>
      <c r="AKJ24" s="99"/>
      <c r="AKK24" s="99"/>
      <c r="AKL24" s="99"/>
      <c r="AKM24" s="99"/>
      <c r="AKN24" s="99"/>
      <c r="AKO24" s="99"/>
      <c r="AKP24" s="99"/>
      <c r="AKQ24" s="99"/>
      <c r="AKR24" s="99"/>
      <c r="AKS24" s="99"/>
      <c r="AKT24" s="99"/>
      <c r="AKU24" s="99"/>
      <c r="AKV24" s="99"/>
      <c r="AKW24" s="99"/>
      <c r="AKX24" s="99"/>
      <c r="AKY24" s="99"/>
      <c r="AKZ24" s="99"/>
      <c r="ALA24" s="99"/>
      <c r="ALB24" s="99"/>
      <c r="ALC24" s="99"/>
      <c r="ALD24" s="99"/>
      <c r="ALE24" s="99"/>
      <c r="ALF24" s="99"/>
      <c r="ALG24" s="99"/>
      <c r="ALH24" s="99"/>
      <c r="ALI24" s="99"/>
      <c r="ALJ24" s="99"/>
      <c r="ALK24" s="99"/>
      <c r="ALL24" s="99"/>
      <c r="ALM24" s="99"/>
      <c r="ALN24" s="99"/>
      <c r="ALO24" s="99"/>
      <c r="ALP24" s="99"/>
      <c r="ALQ24" s="99"/>
      <c r="ALR24" s="99"/>
      <c r="ALS24" s="99"/>
      <c r="ALT24" s="99"/>
      <c r="ALU24" s="99"/>
      <c r="ALV24" s="99"/>
      <c r="ALW24" s="99"/>
      <c r="ALX24" s="99"/>
      <c r="ALY24" s="99"/>
      <c r="ALZ24" s="99"/>
      <c r="AMA24" s="99"/>
      <c r="AMB24" s="99"/>
      <c r="AMC24" s="99"/>
      <c r="AMD24" s="99"/>
      <c r="AME24" s="99"/>
      <c r="AMF24" s="99"/>
      <c r="AMG24" s="99"/>
      <c r="AMH24" s="99"/>
      <c r="AMI24" s="99"/>
      <c r="AMJ24" s="99"/>
    </row>
    <row r="25" spans="1:1024" ht="14.25">
      <c r="A25" s="98"/>
      <c r="B25" s="122" t="s">
        <v>39</v>
      </c>
      <c r="C25" s="144"/>
      <c r="D25" s="144"/>
      <c r="E25" s="144"/>
      <c r="F25" s="144"/>
      <c r="G25" s="121"/>
      <c r="H25" s="121"/>
      <c r="I25" s="121"/>
      <c r="J25" s="121"/>
      <c r="K25" s="121"/>
      <c r="L25" s="121"/>
      <c r="M25" s="121"/>
      <c r="N25" s="121"/>
      <c r="O25" s="121"/>
      <c r="P25" s="121"/>
      <c r="Q25" s="121"/>
      <c r="R25" s="121"/>
      <c r="S25" s="121"/>
      <c r="T25" s="136"/>
      <c r="U25" s="136"/>
      <c r="V25" s="121"/>
      <c r="W25" s="121"/>
      <c r="X25" s="121"/>
      <c r="Y25" s="121"/>
      <c r="Z25" s="121"/>
      <c r="AA25" s="121"/>
      <c r="AB25" s="121"/>
      <c r="AC25" s="121"/>
      <c r="AD25" s="121"/>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c r="GH25" s="99"/>
      <c r="GI25" s="99"/>
      <c r="GJ25" s="99"/>
      <c r="GK25" s="99"/>
      <c r="GL25" s="99"/>
      <c r="GM25" s="99"/>
      <c r="GN25" s="99"/>
      <c r="GO25" s="99"/>
      <c r="GP25" s="99"/>
      <c r="GQ25" s="99"/>
      <c r="GR25" s="99"/>
      <c r="GS25" s="99"/>
      <c r="GT25" s="99"/>
      <c r="GU25" s="99"/>
      <c r="GV25" s="99"/>
      <c r="GW25" s="99"/>
      <c r="GX25" s="99"/>
      <c r="GY25" s="99"/>
      <c r="GZ25" s="99"/>
      <c r="HA25" s="99"/>
      <c r="HB25" s="99"/>
      <c r="HC25" s="99"/>
      <c r="HD25" s="99"/>
      <c r="HE25" s="99"/>
      <c r="HF25" s="99"/>
      <c r="HG25" s="99"/>
      <c r="HH25" s="99"/>
      <c r="HI25" s="99"/>
      <c r="HJ25" s="99"/>
      <c r="HK25" s="99"/>
      <c r="HL25" s="99"/>
      <c r="HM25" s="99"/>
      <c r="HN25" s="99"/>
      <c r="HO25" s="99"/>
      <c r="HP25" s="99"/>
      <c r="HQ25" s="99"/>
      <c r="HR25" s="99"/>
      <c r="HS25" s="99"/>
      <c r="HT25" s="99"/>
      <c r="HU25" s="99"/>
      <c r="HV25" s="99"/>
      <c r="HW25" s="99"/>
      <c r="HX25" s="99"/>
      <c r="HY25" s="99"/>
      <c r="HZ25" s="99"/>
      <c r="IA25" s="99"/>
      <c r="IB25" s="99"/>
      <c r="IC25" s="99"/>
      <c r="ID25" s="99"/>
      <c r="IE25" s="99"/>
      <c r="IF25" s="99"/>
      <c r="IG25" s="99"/>
      <c r="IH25" s="99"/>
      <c r="II25" s="99"/>
      <c r="IJ25" s="99"/>
      <c r="IK25" s="99"/>
      <c r="IL25" s="99"/>
      <c r="IM25" s="99"/>
      <c r="IN25" s="99"/>
      <c r="IO25" s="99"/>
      <c r="IP25" s="99"/>
      <c r="IQ25" s="99"/>
      <c r="IR25" s="99"/>
      <c r="IS25" s="99"/>
      <c r="IT25" s="99"/>
      <c r="IU25" s="99"/>
      <c r="IV25" s="99"/>
      <c r="IW25" s="99"/>
      <c r="IX25" s="99"/>
      <c r="IY25" s="99"/>
      <c r="IZ25" s="99"/>
      <c r="JA25" s="99"/>
      <c r="JB25" s="99"/>
      <c r="JC25" s="99"/>
      <c r="JD25" s="99"/>
      <c r="JE25" s="99"/>
      <c r="JF25" s="99"/>
      <c r="JG25" s="99"/>
      <c r="JH25" s="99"/>
      <c r="JI25" s="99"/>
      <c r="JJ25" s="99"/>
      <c r="JK25" s="99"/>
      <c r="JL25" s="99"/>
      <c r="JM25" s="99"/>
      <c r="JN25" s="99"/>
      <c r="JO25" s="99"/>
      <c r="JP25" s="99"/>
      <c r="JQ25" s="99"/>
      <c r="JR25" s="99"/>
      <c r="JS25" s="99"/>
      <c r="JT25" s="99"/>
      <c r="JU25" s="99"/>
      <c r="JV25" s="99"/>
      <c r="JW25" s="99"/>
      <c r="JX25" s="99"/>
      <c r="JY25" s="99"/>
      <c r="JZ25" s="99"/>
      <c r="KA25" s="99"/>
      <c r="KB25" s="99"/>
      <c r="KC25" s="99"/>
      <c r="KD25" s="99"/>
      <c r="KE25" s="99"/>
      <c r="KF25" s="99"/>
      <c r="KG25" s="99"/>
      <c r="KH25" s="99"/>
      <c r="KI25" s="99"/>
      <c r="KJ25" s="99"/>
      <c r="KK25" s="99"/>
      <c r="KL25" s="99"/>
      <c r="KM25" s="99"/>
      <c r="KN25" s="99"/>
      <c r="KO25" s="99"/>
      <c r="KP25" s="99"/>
      <c r="KQ25" s="99"/>
      <c r="KR25" s="99"/>
      <c r="KS25" s="99"/>
      <c r="KT25" s="99"/>
      <c r="KU25" s="99"/>
      <c r="KV25" s="99"/>
      <c r="KW25" s="99"/>
      <c r="KX25" s="99"/>
      <c r="KY25" s="99"/>
      <c r="KZ25" s="99"/>
      <c r="LA25" s="99"/>
      <c r="LB25" s="99"/>
      <c r="LC25" s="99"/>
      <c r="LD25" s="99"/>
      <c r="LE25" s="99"/>
      <c r="LF25" s="99"/>
      <c r="LG25" s="99"/>
      <c r="LH25" s="99"/>
      <c r="LI25" s="99"/>
      <c r="LJ25" s="99"/>
      <c r="LK25" s="99"/>
      <c r="LL25" s="99"/>
      <c r="LM25" s="99"/>
      <c r="LN25" s="99"/>
      <c r="LO25" s="99"/>
      <c r="LP25" s="99"/>
      <c r="LQ25" s="99"/>
      <c r="LR25" s="99"/>
      <c r="LS25" s="99"/>
      <c r="LT25" s="99"/>
      <c r="LU25" s="99"/>
      <c r="LV25" s="99"/>
      <c r="LW25" s="99"/>
      <c r="LX25" s="99"/>
      <c r="LY25" s="99"/>
      <c r="LZ25" s="99"/>
      <c r="MA25" s="99"/>
      <c r="MB25" s="99"/>
      <c r="MC25" s="99"/>
      <c r="MD25" s="99"/>
      <c r="ME25" s="99"/>
      <c r="MF25" s="99"/>
      <c r="MG25" s="99"/>
      <c r="MH25" s="99"/>
      <c r="MI25" s="99"/>
      <c r="MJ25" s="99"/>
      <c r="MK25" s="99"/>
      <c r="ML25" s="99"/>
      <c r="MM25" s="99"/>
      <c r="MN25" s="99"/>
      <c r="MO25" s="99"/>
      <c r="MP25" s="99"/>
      <c r="MQ25" s="99"/>
      <c r="MR25" s="99"/>
      <c r="MS25" s="99"/>
      <c r="MT25" s="99"/>
      <c r="MU25" s="99"/>
      <c r="MV25" s="99"/>
      <c r="MW25" s="99"/>
      <c r="MX25" s="99"/>
      <c r="MY25" s="99"/>
      <c r="MZ25" s="99"/>
      <c r="NA25" s="99"/>
      <c r="NB25" s="99"/>
      <c r="NC25" s="99"/>
      <c r="ND25" s="99"/>
      <c r="NE25" s="99"/>
      <c r="NF25" s="99"/>
      <c r="NG25" s="99"/>
      <c r="NH25" s="99"/>
      <c r="NI25" s="99"/>
      <c r="NJ25" s="99"/>
      <c r="NK25" s="99"/>
      <c r="NL25" s="99"/>
      <c r="NM25" s="99"/>
      <c r="NN25" s="99"/>
      <c r="NO25" s="99"/>
      <c r="NP25" s="99"/>
      <c r="NQ25" s="99"/>
      <c r="NR25" s="99"/>
      <c r="NS25" s="99"/>
      <c r="NT25" s="99"/>
      <c r="NU25" s="99"/>
      <c r="NV25" s="99"/>
      <c r="NW25" s="99"/>
      <c r="NX25" s="99"/>
      <c r="NY25" s="99"/>
      <c r="NZ25" s="99"/>
      <c r="OA25" s="99"/>
      <c r="OB25" s="99"/>
      <c r="OC25" s="99"/>
      <c r="OD25" s="99"/>
      <c r="OE25" s="99"/>
      <c r="OF25" s="99"/>
      <c r="OG25" s="99"/>
      <c r="OH25" s="99"/>
      <c r="OI25" s="99"/>
      <c r="OJ25" s="99"/>
      <c r="OK25" s="99"/>
      <c r="OL25" s="99"/>
      <c r="OM25" s="99"/>
      <c r="ON25" s="99"/>
      <c r="OO25" s="99"/>
      <c r="OP25" s="99"/>
      <c r="OQ25" s="99"/>
      <c r="OR25" s="99"/>
      <c r="OS25" s="99"/>
      <c r="OT25" s="99"/>
      <c r="OU25" s="99"/>
      <c r="OV25" s="99"/>
      <c r="OW25" s="99"/>
      <c r="OX25" s="99"/>
      <c r="OY25" s="99"/>
      <c r="OZ25" s="99"/>
      <c r="PA25" s="99"/>
      <c r="PB25" s="99"/>
      <c r="PC25" s="99"/>
      <c r="PD25" s="99"/>
      <c r="PE25" s="99"/>
      <c r="PF25" s="99"/>
      <c r="PG25" s="99"/>
      <c r="PH25" s="99"/>
      <c r="PI25" s="99"/>
      <c r="PJ25" s="99"/>
      <c r="PK25" s="99"/>
      <c r="PL25" s="99"/>
      <c r="PM25" s="99"/>
      <c r="PN25" s="99"/>
      <c r="PO25" s="99"/>
      <c r="PP25" s="99"/>
      <c r="PQ25" s="99"/>
      <c r="PR25" s="99"/>
      <c r="PS25" s="99"/>
      <c r="PT25" s="99"/>
      <c r="PU25" s="99"/>
      <c r="PV25" s="99"/>
      <c r="PW25" s="99"/>
      <c r="PX25" s="99"/>
      <c r="PY25" s="99"/>
      <c r="PZ25" s="99"/>
      <c r="QA25" s="99"/>
      <c r="QB25" s="99"/>
      <c r="QC25" s="99"/>
      <c r="QD25" s="99"/>
      <c r="QE25" s="99"/>
      <c r="QF25" s="99"/>
      <c r="QG25" s="99"/>
      <c r="QH25" s="99"/>
      <c r="QI25" s="99"/>
      <c r="QJ25" s="99"/>
      <c r="QK25" s="99"/>
      <c r="QL25" s="99"/>
      <c r="QM25" s="99"/>
      <c r="QN25" s="99"/>
      <c r="QO25" s="99"/>
      <c r="QP25" s="99"/>
      <c r="QQ25" s="99"/>
      <c r="QR25" s="99"/>
      <c r="QS25" s="99"/>
      <c r="QT25" s="99"/>
      <c r="QU25" s="99"/>
      <c r="QV25" s="99"/>
      <c r="QW25" s="99"/>
      <c r="QX25" s="99"/>
      <c r="QY25" s="99"/>
      <c r="QZ25" s="99"/>
      <c r="RA25" s="99"/>
      <c r="RB25" s="99"/>
      <c r="RC25" s="99"/>
      <c r="RD25" s="99"/>
      <c r="RE25" s="99"/>
      <c r="RF25" s="99"/>
      <c r="RG25" s="99"/>
      <c r="RH25" s="99"/>
      <c r="RI25" s="99"/>
      <c r="RJ25" s="99"/>
      <c r="RK25" s="99"/>
      <c r="RL25" s="99"/>
      <c r="RM25" s="99"/>
      <c r="RN25" s="99"/>
      <c r="RO25" s="99"/>
      <c r="RP25" s="99"/>
      <c r="RQ25" s="99"/>
      <c r="RR25" s="99"/>
      <c r="RS25" s="99"/>
      <c r="RT25" s="99"/>
      <c r="RU25" s="99"/>
      <c r="RV25" s="99"/>
      <c r="RW25" s="99"/>
      <c r="RX25" s="99"/>
      <c r="RY25" s="99"/>
      <c r="RZ25" s="99"/>
      <c r="SA25" s="99"/>
      <c r="SB25" s="99"/>
      <c r="SC25" s="99"/>
      <c r="SD25" s="99"/>
      <c r="SE25" s="99"/>
      <c r="SF25" s="99"/>
      <c r="SG25" s="99"/>
      <c r="SH25" s="99"/>
      <c r="SI25" s="99"/>
      <c r="SJ25" s="99"/>
      <c r="SK25" s="99"/>
      <c r="SL25" s="99"/>
      <c r="SM25" s="99"/>
      <c r="SN25" s="99"/>
      <c r="SO25" s="99"/>
      <c r="SP25" s="99"/>
      <c r="SQ25" s="99"/>
      <c r="SR25" s="99"/>
      <c r="SS25" s="99"/>
      <c r="ST25" s="99"/>
      <c r="SU25" s="99"/>
      <c r="SV25" s="99"/>
      <c r="SW25" s="99"/>
      <c r="SX25" s="99"/>
      <c r="SY25" s="99"/>
      <c r="SZ25" s="99"/>
      <c r="TA25" s="99"/>
      <c r="TB25" s="99"/>
      <c r="TC25" s="99"/>
      <c r="TD25" s="99"/>
      <c r="TE25" s="99"/>
      <c r="TF25" s="99"/>
      <c r="TG25" s="99"/>
      <c r="TH25" s="99"/>
      <c r="TI25" s="99"/>
      <c r="TJ25" s="99"/>
      <c r="TK25" s="99"/>
      <c r="TL25" s="99"/>
      <c r="TM25" s="99"/>
      <c r="TN25" s="99"/>
      <c r="TO25" s="99"/>
      <c r="TP25" s="99"/>
      <c r="TQ25" s="99"/>
      <c r="TR25" s="99"/>
      <c r="TS25" s="99"/>
      <c r="TT25" s="99"/>
      <c r="TU25" s="99"/>
      <c r="TV25" s="99"/>
      <c r="TW25" s="99"/>
      <c r="TX25" s="99"/>
      <c r="TY25" s="99"/>
      <c r="TZ25" s="99"/>
      <c r="UA25" s="99"/>
      <c r="UB25" s="99"/>
      <c r="UC25" s="99"/>
      <c r="UD25" s="99"/>
      <c r="UE25" s="99"/>
      <c r="UF25" s="99"/>
      <c r="UG25" s="99"/>
      <c r="UH25" s="99"/>
      <c r="UI25" s="99"/>
      <c r="UJ25" s="99"/>
      <c r="UK25" s="99"/>
      <c r="UL25" s="99"/>
      <c r="UM25" s="99"/>
      <c r="UN25" s="99"/>
      <c r="UO25" s="99"/>
      <c r="UP25" s="99"/>
      <c r="UQ25" s="99"/>
      <c r="UR25" s="99"/>
      <c r="US25" s="99"/>
      <c r="UT25" s="99"/>
      <c r="UU25" s="99"/>
      <c r="UV25" s="99"/>
      <c r="UW25" s="99"/>
      <c r="UX25" s="99"/>
      <c r="UY25" s="99"/>
      <c r="UZ25" s="99"/>
      <c r="VA25" s="99"/>
      <c r="VB25" s="99"/>
      <c r="VC25" s="99"/>
      <c r="VD25" s="99"/>
      <c r="VE25" s="99"/>
      <c r="VF25" s="99"/>
      <c r="VG25" s="99"/>
      <c r="VH25" s="99"/>
      <c r="VI25" s="99"/>
      <c r="VJ25" s="99"/>
      <c r="VK25" s="99"/>
      <c r="VL25" s="99"/>
      <c r="VM25" s="99"/>
      <c r="VN25" s="99"/>
      <c r="VO25" s="99"/>
      <c r="VP25" s="99"/>
      <c r="VQ25" s="99"/>
      <c r="VR25" s="99"/>
      <c r="VS25" s="99"/>
      <c r="VT25" s="99"/>
      <c r="VU25" s="99"/>
      <c r="VV25" s="99"/>
      <c r="VW25" s="99"/>
      <c r="VX25" s="99"/>
      <c r="VY25" s="99"/>
      <c r="VZ25" s="99"/>
      <c r="WA25" s="99"/>
      <c r="WB25" s="99"/>
      <c r="WC25" s="99"/>
      <c r="WD25" s="99"/>
      <c r="WE25" s="99"/>
      <c r="WF25" s="99"/>
      <c r="WG25" s="99"/>
      <c r="WH25" s="99"/>
      <c r="WI25" s="99"/>
      <c r="WJ25" s="99"/>
      <c r="WK25" s="99"/>
      <c r="WL25" s="99"/>
      <c r="WM25" s="99"/>
      <c r="WN25" s="99"/>
      <c r="WO25" s="99"/>
      <c r="WP25" s="99"/>
      <c r="WQ25" s="99"/>
      <c r="WR25" s="99"/>
      <c r="WS25" s="99"/>
      <c r="WT25" s="99"/>
      <c r="WU25" s="99"/>
      <c r="WV25" s="99"/>
      <c r="WW25" s="99"/>
      <c r="WX25" s="99"/>
      <c r="WY25" s="99"/>
      <c r="WZ25" s="99"/>
      <c r="XA25" s="99"/>
      <c r="XB25" s="99"/>
      <c r="XC25" s="99"/>
      <c r="XD25" s="99"/>
      <c r="XE25" s="99"/>
      <c r="XF25" s="99"/>
      <c r="XG25" s="99"/>
      <c r="XH25" s="99"/>
      <c r="XI25" s="99"/>
      <c r="XJ25" s="99"/>
      <c r="XK25" s="99"/>
      <c r="XL25" s="99"/>
      <c r="XM25" s="99"/>
      <c r="XN25" s="99"/>
      <c r="XO25" s="99"/>
      <c r="XP25" s="99"/>
      <c r="XQ25" s="99"/>
      <c r="XR25" s="99"/>
      <c r="XS25" s="99"/>
      <c r="XT25" s="99"/>
      <c r="XU25" s="99"/>
      <c r="XV25" s="99"/>
      <c r="XW25" s="99"/>
      <c r="XX25" s="99"/>
      <c r="XY25" s="99"/>
      <c r="XZ25" s="99"/>
      <c r="YA25" s="99"/>
      <c r="YB25" s="99"/>
      <c r="YC25" s="99"/>
      <c r="YD25" s="99"/>
      <c r="YE25" s="99"/>
      <c r="YF25" s="99"/>
      <c r="YG25" s="99"/>
      <c r="YH25" s="99"/>
      <c r="YI25" s="99"/>
      <c r="YJ25" s="99"/>
      <c r="YK25" s="99"/>
      <c r="YL25" s="99"/>
      <c r="YM25" s="99"/>
      <c r="YN25" s="99"/>
      <c r="YO25" s="99"/>
      <c r="YP25" s="99"/>
      <c r="YQ25" s="99"/>
      <c r="YR25" s="99"/>
      <c r="YS25" s="99"/>
      <c r="YT25" s="99"/>
      <c r="YU25" s="99"/>
      <c r="YV25" s="99"/>
      <c r="YW25" s="99"/>
      <c r="YX25" s="99"/>
      <c r="YY25" s="99"/>
      <c r="YZ25" s="99"/>
      <c r="ZA25" s="99"/>
      <c r="ZB25" s="99"/>
      <c r="ZC25" s="99"/>
      <c r="ZD25" s="99"/>
      <c r="ZE25" s="99"/>
      <c r="ZF25" s="99"/>
      <c r="ZG25" s="99"/>
      <c r="ZH25" s="99"/>
      <c r="ZI25" s="99"/>
      <c r="ZJ25" s="99"/>
      <c r="ZK25" s="99"/>
      <c r="ZL25" s="99"/>
      <c r="ZM25" s="99"/>
      <c r="ZN25" s="99"/>
      <c r="ZO25" s="99"/>
      <c r="ZP25" s="99"/>
      <c r="ZQ25" s="99"/>
      <c r="ZR25" s="99"/>
      <c r="ZS25" s="99"/>
      <c r="ZT25" s="99"/>
      <c r="ZU25" s="99"/>
      <c r="ZV25" s="99"/>
      <c r="ZW25" s="99"/>
      <c r="ZX25" s="99"/>
      <c r="ZY25" s="99"/>
      <c r="ZZ25" s="99"/>
      <c r="AAA25" s="99"/>
      <c r="AAB25" s="99"/>
      <c r="AAC25" s="99"/>
      <c r="AAD25" s="99"/>
      <c r="AAE25" s="99"/>
      <c r="AAF25" s="99"/>
      <c r="AAG25" s="99"/>
      <c r="AAH25" s="99"/>
      <c r="AAI25" s="99"/>
      <c r="AAJ25" s="99"/>
      <c r="AAK25" s="99"/>
      <c r="AAL25" s="99"/>
      <c r="AAM25" s="99"/>
      <c r="AAN25" s="99"/>
      <c r="AAO25" s="99"/>
      <c r="AAP25" s="99"/>
      <c r="AAQ25" s="99"/>
      <c r="AAR25" s="99"/>
      <c r="AAS25" s="99"/>
      <c r="AAT25" s="99"/>
      <c r="AAU25" s="99"/>
      <c r="AAV25" s="99"/>
      <c r="AAW25" s="99"/>
      <c r="AAX25" s="99"/>
      <c r="AAY25" s="99"/>
      <c r="AAZ25" s="99"/>
      <c r="ABA25" s="99"/>
      <c r="ABB25" s="99"/>
      <c r="ABC25" s="99"/>
      <c r="ABD25" s="99"/>
      <c r="ABE25" s="99"/>
      <c r="ABF25" s="99"/>
      <c r="ABG25" s="99"/>
      <c r="ABH25" s="99"/>
      <c r="ABI25" s="99"/>
      <c r="ABJ25" s="99"/>
      <c r="ABK25" s="99"/>
      <c r="ABL25" s="99"/>
      <c r="ABM25" s="99"/>
      <c r="ABN25" s="99"/>
      <c r="ABO25" s="99"/>
      <c r="ABP25" s="99"/>
      <c r="ABQ25" s="99"/>
      <c r="ABR25" s="99"/>
      <c r="ABS25" s="99"/>
      <c r="ABT25" s="99"/>
      <c r="ABU25" s="99"/>
      <c r="ABV25" s="99"/>
      <c r="ABW25" s="99"/>
      <c r="ABX25" s="99"/>
      <c r="ABY25" s="99"/>
      <c r="ABZ25" s="99"/>
      <c r="ACA25" s="99"/>
      <c r="ACB25" s="99"/>
      <c r="ACC25" s="99"/>
      <c r="ACD25" s="99"/>
      <c r="ACE25" s="99"/>
      <c r="ACF25" s="99"/>
      <c r="ACG25" s="99"/>
      <c r="ACH25" s="99"/>
      <c r="ACI25" s="99"/>
      <c r="ACJ25" s="99"/>
      <c r="ACK25" s="99"/>
      <c r="ACL25" s="99"/>
      <c r="ACM25" s="99"/>
      <c r="ACN25" s="99"/>
      <c r="ACO25" s="99"/>
      <c r="ACP25" s="99"/>
      <c r="ACQ25" s="99"/>
      <c r="ACR25" s="99"/>
      <c r="ACS25" s="99"/>
      <c r="ACT25" s="99"/>
      <c r="ACU25" s="99"/>
      <c r="ACV25" s="99"/>
      <c r="ACW25" s="99"/>
      <c r="ACX25" s="99"/>
      <c r="ACY25" s="99"/>
      <c r="ACZ25" s="99"/>
      <c r="ADA25" s="99"/>
      <c r="ADB25" s="99"/>
      <c r="ADC25" s="99"/>
      <c r="ADD25" s="99"/>
      <c r="ADE25" s="99"/>
      <c r="ADF25" s="99"/>
      <c r="ADG25" s="99"/>
      <c r="ADH25" s="99"/>
      <c r="ADI25" s="99"/>
      <c r="ADJ25" s="99"/>
      <c r="ADK25" s="99"/>
      <c r="ADL25" s="99"/>
      <c r="ADM25" s="99"/>
      <c r="ADN25" s="99"/>
      <c r="ADO25" s="99"/>
      <c r="ADP25" s="99"/>
      <c r="ADQ25" s="99"/>
      <c r="ADR25" s="99"/>
      <c r="ADS25" s="99"/>
      <c r="ADT25" s="99"/>
      <c r="ADU25" s="99"/>
      <c r="ADV25" s="99"/>
      <c r="ADW25" s="99"/>
      <c r="ADX25" s="99"/>
      <c r="ADY25" s="99"/>
      <c r="ADZ25" s="99"/>
      <c r="AEA25" s="99"/>
      <c r="AEB25" s="99"/>
      <c r="AEC25" s="99"/>
      <c r="AED25" s="99"/>
      <c r="AEE25" s="99"/>
      <c r="AEF25" s="99"/>
      <c r="AEG25" s="99"/>
      <c r="AEH25" s="99"/>
      <c r="AEI25" s="99"/>
      <c r="AEJ25" s="99"/>
      <c r="AEK25" s="99"/>
      <c r="AEL25" s="99"/>
      <c r="AEM25" s="99"/>
      <c r="AEN25" s="99"/>
      <c r="AEO25" s="99"/>
      <c r="AEP25" s="99"/>
      <c r="AEQ25" s="99"/>
      <c r="AER25" s="99"/>
      <c r="AES25" s="99"/>
      <c r="AET25" s="99"/>
      <c r="AEU25" s="99"/>
      <c r="AEV25" s="99"/>
      <c r="AEW25" s="99"/>
      <c r="AEX25" s="99"/>
      <c r="AEY25" s="99"/>
      <c r="AEZ25" s="99"/>
      <c r="AFA25" s="99"/>
      <c r="AFB25" s="99"/>
      <c r="AFC25" s="99"/>
      <c r="AFD25" s="99"/>
      <c r="AFE25" s="99"/>
      <c r="AFF25" s="99"/>
      <c r="AFG25" s="99"/>
      <c r="AFH25" s="99"/>
      <c r="AFI25" s="99"/>
      <c r="AFJ25" s="99"/>
      <c r="AFK25" s="99"/>
      <c r="AFL25" s="99"/>
      <c r="AFM25" s="99"/>
      <c r="AFN25" s="99"/>
      <c r="AFO25" s="99"/>
      <c r="AFP25" s="99"/>
      <c r="AFQ25" s="99"/>
      <c r="AFR25" s="99"/>
      <c r="AFS25" s="99"/>
      <c r="AFT25" s="99"/>
      <c r="AFU25" s="99"/>
      <c r="AFV25" s="99"/>
      <c r="AFW25" s="99"/>
      <c r="AFX25" s="99"/>
      <c r="AFY25" s="99"/>
      <c r="AFZ25" s="99"/>
      <c r="AGA25" s="99"/>
      <c r="AGB25" s="99"/>
      <c r="AGC25" s="99"/>
      <c r="AGD25" s="99"/>
      <c r="AGE25" s="99"/>
      <c r="AGF25" s="99"/>
      <c r="AGG25" s="99"/>
      <c r="AGH25" s="99"/>
      <c r="AGI25" s="99"/>
      <c r="AGJ25" s="99"/>
      <c r="AGK25" s="99"/>
      <c r="AGL25" s="99"/>
      <c r="AGM25" s="99"/>
      <c r="AGN25" s="99"/>
      <c r="AGO25" s="99"/>
      <c r="AGP25" s="99"/>
      <c r="AGQ25" s="99"/>
      <c r="AGR25" s="99"/>
      <c r="AGS25" s="99"/>
      <c r="AGT25" s="99"/>
      <c r="AGU25" s="99"/>
      <c r="AGV25" s="99"/>
      <c r="AGW25" s="99"/>
      <c r="AGX25" s="99"/>
      <c r="AGY25" s="99"/>
      <c r="AGZ25" s="99"/>
      <c r="AHA25" s="99"/>
      <c r="AHB25" s="99"/>
      <c r="AHC25" s="99"/>
      <c r="AHD25" s="99"/>
      <c r="AHE25" s="99"/>
      <c r="AHF25" s="99"/>
      <c r="AHG25" s="99"/>
      <c r="AHH25" s="99"/>
      <c r="AHI25" s="99"/>
      <c r="AHJ25" s="99"/>
      <c r="AHK25" s="99"/>
      <c r="AHL25" s="99"/>
      <c r="AHM25" s="99"/>
      <c r="AHN25" s="99"/>
      <c r="AHO25" s="99"/>
      <c r="AHP25" s="99"/>
      <c r="AHQ25" s="99"/>
      <c r="AHR25" s="99"/>
      <c r="AHS25" s="99"/>
      <c r="AHT25" s="99"/>
      <c r="AHU25" s="99"/>
      <c r="AHV25" s="99"/>
      <c r="AHW25" s="99"/>
      <c r="AHX25" s="99"/>
      <c r="AHY25" s="99"/>
      <c r="AHZ25" s="99"/>
      <c r="AIA25" s="99"/>
      <c r="AIB25" s="99"/>
      <c r="AIC25" s="99"/>
      <c r="AID25" s="99"/>
      <c r="AIE25" s="99"/>
      <c r="AIF25" s="99"/>
      <c r="AIG25" s="99"/>
      <c r="AIH25" s="99"/>
      <c r="AII25" s="99"/>
      <c r="AIJ25" s="99"/>
      <c r="AIK25" s="99"/>
      <c r="AIL25" s="99"/>
      <c r="AIM25" s="99"/>
      <c r="AIN25" s="99"/>
      <c r="AIO25" s="99"/>
      <c r="AIP25" s="99"/>
      <c r="AIQ25" s="99"/>
      <c r="AIR25" s="99"/>
      <c r="AIS25" s="99"/>
      <c r="AIT25" s="99"/>
      <c r="AIU25" s="99"/>
      <c r="AIV25" s="99"/>
      <c r="AIW25" s="99"/>
      <c r="AIX25" s="99"/>
      <c r="AIY25" s="99"/>
      <c r="AIZ25" s="99"/>
      <c r="AJA25" s="99"/>
      <c r="AJB25" s="99"/>
      <c r="AJC25" s="99"/>
      <c r="AJD25" s="99"/>
      <c r="AJE25" s="99"/>
      <c r="AJF25" s="99"/>
      <c r="AJG25" s="99"/>
      <c r="AJH25" s="99"/>
      <c r="AJI25" s="99"/>
      <c r="AJJ25" s="99"/>
      <c r="AJK25" s="99"/>
      <c r="AJL25" s="99"/>
      <c r="AJM25" s="99"/>
      <c r="AJN25" s="99"/>
      <c r="AJO25" s="99"/>
      <c r="AJP25" s="99"/>
      <c r="AJQ25" s="99"/>
      <c r="AJR25" s="99"/>
      <c r="AJS25" s="99"/>
      <c r="AJT25" s="99"/>
      <c r="AJU25" s="99"/>
      <c r="AJV25" s="99"/>
      <c r="AJW25" s="99"/>
      <c r="AJX25" s="99"/>
      <c r="AJY25" s="99"/>
      <c r="AJZ25" s="99"/>
      <c r="AKA25" s="99"/>
      <c r="AKB25" s="99"/>
      <c r="AKC25" s="99"/>
      <c r="AKD25" s="99"/>
      <c r="AKE25" s="99"/>
      <c r="AKF25" s="99"/>
      <c r="AKG25" s="99"/>
      <c r="AKH25" s="99"/>
      <c r="AKI25" s="99"/>
      <c r="AKJ25" s="99"/>
      <c r="AKK25" s="99"/>
      <c r="AKL25" s="99"/>
      <c r="AKM25" s="99"/>
      <c r="AKN25" s="99"/>
      <c r="AKO25" s="99"/>
      <c r="AKP25" s="99"/>
      <c r="AKQ25" s="99"/>
      <c r="AKR25" s="99"/>
      <c r="AKS25" s="99"/>
      <c r="AKT25" s="99"/>
      <c r="AKU25" s="99"/>
      <c r="AKV25" s="99"/>
      <c r="AKW25" s="99"/>
      <c r="AKX25" s="99"/>
      <c r="AKY25" s="99"/>
      <c r="AKZ25" s="99"/>
      <c r="ALA25" s="99"/>
      <c r="ALB25" s="99"/>
      <c r="ALC25" s="99"/>
      <c r="ALD25" s="99"/>
      <c r="ALE25" s="99"/>
      <c r="ALF25" s="99"/>
      <c r="ALG25" s="99"/>
      <c r="ALH25" s="99"/>
      <c r="ALI25" s="99"/>
      <c r="ALJ25" s="99"/>
      <c r="ALK25" s="99"/>
      <c r="ALL25" s="99"/>
      <c r="ALM25" s="99"/>
      <c r="ALN25" s="99"/>
      <c r="ALO25" s="99"/>
      <c r="ALP25" s="99"/>
      <c r="ALQ25" s="99"/>
      <c r="ALR25" s="99"/>
      <c r="ALS25" s="99"/>
      <c r="ALT25" s="99"/>
      <c r="ALU25" s="99"/>
      <c r="ALV25" s="99"/>
      <c r="ALW25" s="99"/>
      <c r="ALX25" s="99"/>
      <c r="ALY25" s="99"/>
      <c r="ALZ25" s="99"/>
      <c r="AMA25" s="99"/>
      <c r="AMB25" s="99"/>
      <c r="AMC25" s="99"/>
      <c r="AMD25" s="99"/>
      <c r="AME25" s="99"/>
      <c r="AMF25" s="99"/>
      <c r="AMG25" s="99"/>
      <c r="AMH25" s="99"/>
      <c r="AMI25" s="99"/>
      <c r="AMJ25" s="99"/>
    </row>
    <row r="26" spans="1:1024" ht="6.75" customHeight="1">
      <c r="A26" s="98"/>
      <c r="B26" s="144"/>
      <c r="C26" s="144"/>
      <c r="D26" s="144"/>
      <c r="E26" s="144"/>
      <c r="F26" s="144"/>
      <c r="G26" s="121"/>
      <c r="H26" s="121"/>
      <c r="I26" s="121"/>
      <c r="J26" s="121"/>
      <c r="K26" s="121"/>
      <c r="L26" s="121"/>
      <c r="M26" s="121"/>
      <c r="N26" s="121"/>
      <c r="O26" s="121"/>
      <c r="P26" s="121"/>
      <c r="Q26" s="121"/>
      <c r="R26" s="121"/>
      <c r="S26" s="121"/>
      <c r="T26" s="136"/>
      <c r="U26" s="136"/>
      <c r="V26" s="121"/>
      <c r="W26" s="121"/>
      <c r="X26" s="121"/>
      <c r="Y26" s="121"/>
      <c r="Z26" s="121"/>
      <c r="AA26" s="121"/>
      <c r="AB26" s="121"/>
      <c r="AC26" s="121"/>
      <c r="AD26" s="121"/>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c r="GH26" s="99"/>
      <c r="GI26" s="99"/>
      <c r="GJ26" s="99"/>
      <c r="GK26" s="99"/>
      <c r="GL26" s="99"/>
      <c r="GM26" s="99"/>
      <c r="GN26" s="99"/>
      <c r="GO26" s="99"/>
      <c r="GP26" s="99"/>
      <c r="GQ26" s="99"/>
      <c r="GR26" s="99"/>
      <c r="GS26" s="99"/>
      <c r="GT26" s="99"/>
      <c r="GU26" s="99"/>
      <c r="GV26" s="99"/>
      <c r="GW26" s="99"/>
      <c r="GX26" s="99"/>
      <c r="GY26" s="99"/>
      <c r="GZ26" s="99"/>
      <c r="HA26" s="99"/>
      <c r="HB26" s="99"/>
      <c r="HC26" s="99"/>
      <c r="HD26" s="99"/>
      <c r="HE26" s="99"/>
      <c r="HF26" s="99"/>
      <c r="HG26" s="99"/>
      <c r="HH26" s="99"/>
      <c r="HI26" s="99"/>
      <c r="HJ26" s="99"/>
      <c r="HK26" s="99"/>
      <c r="HL26" s="99"/>
      <c r="HM26" s="99"/>
      <c r="HN26" s="99"/>
      <c r="HO26" s="99"/>
      <c r="HP26" s="99"/>
      <c r="HQ26" s="99"/>
      <c r="HR26" s="99"/>
      <c r="HS26" s="99"/>
      <c r="HT26" s="99"/>
      <c r="HU26" s="99"/>
      <c r="HV26" s="99"/>
      <c r="HW26" s="99"/>
      <c r="HX26" s="99"/>
      <c r="HY26" s="99"/>
      <c r="HZ26" s="99"/>
      <c r="IA26" s="99"/>
      <c r="IB26" s="99"/>
      <c r="IC26" s="99"/>
      <c r="ID26" s="99"/>
      <c r="IE26" s="99"/>
      <c r="IF26" s="99"/>
      <c r="IG26" s="99"/>
      <c r="IH26" s="99"/>
      <c r="II26" s="99"/>
      <c r="IJ26" s="99"/>
      <c r="IK26" s="99"/>
      <c r="IL26" s="99"/>
      <c r="IM26" s="99"/>
      <c r="IN26" s="99"/>
      <c r="IO26" s="99"/>
      <c r="IP26" s="99"/>
      <c r="IQ26" s="99"/>
      <c r="IR26" s="99"/>
      <c r="IS26" s="99"/>
      <c r="IT26" s="99"/>
      <c r="IU26" s="99"/>
      <c r="IV26" s="99"/>
      <c r="IW26" s="99"/>
      <c r="IX26" s="99"/>
      <c r="IY26" s="99"/>
      <c r="IZ26" s="99"/>
      <c r="JA26" s="99"/>
      <c r="JB26" s="99"/>
      <c r="JC26" s="99"/>
      <c r="JD26" s="99"/>
      <c r="JE26" s="99"/>
      <c r="JF26" s="99"/>
      <c r="JG26" s="99"/>
      <c r="JH26" s="99"/>
      <c r="JI26" s="99"/>
      <c r="JJ26" s="99"/>
      <c r="JK26" s="99"/>
      <c r="JL26" s="99"/>
      <c r="JM26" s="99"/>
      <c r="JN26" s="99"/>
      <c r="JO26" s="99"/>
      <c r="JP26" s="99"/>
      <c r="JQ26" s="99"/>
      <c r="JR26" s="99"/>
      <c r="JS26" s="99"/>
      <c r="JT26" s="99"/>
      <c r="JU26" s="99"/>
      <c r="JV26" s="99"/>
      <c r="JW26" s="99"/>
      <c r="JX26" s="99"/>
      <c r="JY26" s="99"/>
      <c r="JZ26" s="99"/>
      <c r="KA26" s="99"/>
      <c r="KB26" s="99"/>
      <c r="KC26" s="99"/>
      <c r="KD26" s="99"/>
      <c r="KE26" s="99"/>
      <c r="KF26" s="99"/>
      <c r="KG26" s="99"/>
      <c r="KH26" s="99"/>
      <c r="KI26" s="99"/>
      <c r="KJ26" s="99"/>
      <c r="KK26" s="99"/>
      <c r="KL26" s="99"/>
      <c r="KM26" s="99"/>
      <c r="KN26" s="99"/>
      <c r="KO26" s="99"/>
      <c r="KP26" s="99"/>
      <c r="KQ26" s="99"/>
      <c r="KR26" s="99"/>
      <c r="KS26" s="99"/>
      <c r="KT26" s="99"/>
      <c r="KU26" s="99"/>
      <c r="KV26" s="99"/>
      <c r="KW26" s="99"/>
      <c r="KX26" s="99"/>
      <c r="KY26" s="99"/>
      <c r="KZ26" s="99"/>
      <c r="LA26" s="99"/>
      <c r="LB26" s="99"/>
      <c r="LC26" s="99"/>
      <c r="LD26" s="99"/>
      <c r="LE26" s="99"/>
      <c r="LF26" s="99"/>
      <c r="LG26" s="99"/>
      <c r="LH26" s="99"/>
      <c r="LI26" s="99"/>
      <c r="LJ26" s="99"/>
      <c r="LK26" s="99"/>
      <c r="LL26" s="99"/>
      <c r="LM26" s="99"/>
      <c r="LN26" s="99"/>
      <c r="LO26" s="99"/>
      <c r="LP26" s="99"/>
      <c r="LQ26" s="99"/>
      <c r="LR26" s="99"/>
      <c r="LS26" s="99"/>
      <c r="LT26" s="99"/>
      <c r="LU26" s="99"/>
      <c r="LV26" s="99"/>
      <c r="LW26" s="99"/>
      <c r="LX26" s="99"/>
      <c r="LY26" s="99"/>
      <c r="LZ26" s="99"/>
      <c r="MA26" s="99"/>
      <c r="MB26" s="99"/>
      <c r="MC26" s="99"/>
      <c r="MD26" s="99"/>
      <c r="ME26" s="99"/>
      <c r="MF26" s="99"/>
      <c r="MG26" s="99"/>
      <c r="MH26" s="99"/>
      <c r="MI26" s="99"/>
      <c r="MJ26" s="99"/>
      <c r="MK26" s="99"/>
      <c r="ML26" s="99"/>
      <c r="MM26" s="99"/>
      <c r="MN26" s="99"/>
      <c r="MO26" s="99"/>
      <c r="MP26" s="99"/>
      <c r="MQ26" s="99"/>
      <c r="MR26" s="99"/>
      <c r="MS26" s="99"/>
      <c r="MT26" s="99"/>
      <c r="MU26" s="99"/>
      <c r="MV26" s="99"/>
      <c r="MW26" s="99"/>
      <c r="MX26" s="99"/>
      <c r="MY26" s="99"/>
      <c r="MZ26" s="99"/>
      <c r="NA26" s="99"/>
      <c r="NB26" s="99"/>
      <c r="NC26" s="99"/>
      <c r="ND26" s="99"/>
      <c r="NE26" s="99"/>
      <c r="NF26" s="99"/>
      <c r="NG26" s="99"/>
      <c r="NH26" s="99"/>
      <c r="NI26" s="99"/>
      <c r="NJ26" s="99"/>
      <c r="NK26" s="99"/>
      <c r="NL26" s="99"/>
      <c r="NM26" s="99"/>
      <c r="NN26" s="99"/>
      <c r="NO26" s="99"/>
      <c r="NP26" s="99"/>
      <c r="NQ26" s="99"/>
      <c r="NR26" s="99"/>
      <c r="NS26" s="99"/>
      <c r="NT26" s="99"/>
      <c r="NU26" s="99"/>
      <c r="NV26" s="99"/>
      <c r="NW26" s="99"/>
      <c r="NX26" s="99"/>
      <c r="NY26" s="99"/>
      <c r="NZ26" s="99"/>
      <c r="OA26" s="99"/>
      <c r="OB26" s="99"/>
      <c r="OC26" s="99"/>
      <c r="OD26" s="99"/>
      <c r="OE26" s="99"/>
      <c r="OF26" s="99"/>
      <c r="OG26" s="99"/>
      <c r="OH26" s="99"/>
      <c r="OI26" s="99"/>
      <c r="OJ26" s="99"/>
      <c r="OK26" s="99"/>
      <c r="OL26" s="99"/>
      <c r="OM26" s="99"/>
      <c r="ON26" s="99"/>
      <c r="OO26" s="99"/>
      <c r="OP26" s="99"/>
      <c r="OQ26" s="99"/>
      <c r="OR26" s="99"/>
      <c r="OS26" s="99"/>
      <c r="OT26" s="99"/>
      <c r="OU26" s="99"/>
      <c r="OV26" s="99"/>
      <c r="OW26" s="99"/>
      <c r="OX26" s="99"/>
      <c r="OY26" s="99"/>
      <c r="OZ26" s="99"/>
      <c r="PA26" s="99"/>
      <c r="PB26" s="99"/>
      <c r="PC26" s="99"/>
      <c r="PD26" s="99"/>
      <c r="PE26" s="99"/>
      <c r="PF26" s="99"/>
      <c r="PG26" s="99"/>
      <c r="PH26" s="99"/>
      <c r="PI26" s="99"/>
      <c r="PJ26" s="99"/>
      <c r="PK26" s="99"/>
      <c r="PL26" s="99"/>
      <c r="PM26" s="99"/>
      <c r="PN26" s="99"/>
      <c r="PO26" s="99"/>
      <c r="PP26" s="99"/>
      <c r="PQ26" s="99"/>
      <c r="PR26" s="99"/>
      <c r="PS26" s="99"/>
      <c r="PT26" s="99"/>
      <c r="PU26" s="99"/>
      <c r="PV26" s="99"/>
      <c r="PW26" s="99"/>
      <c r="PX26" s="99"/>
      <c r="PY26" s="99"/>
      <c r="PZ26" s="99"/>
      <c r="QA26" s="99"/>
      <c r="QB26" s="99"/>
      <c r="QC26" s="99"/>
      <c r="QD26" s="99"/>
      <c r="QE26" s="99"/>
      <c r="QF26" s="99"/>
      <c r="QG26" s="99"/>
      <c r="QH26" s="99"/>
      <c r="QI26" s="99"/>
      <c r="QJ26" s="99"/>
      <c r="QK26" s="99"/>
      <c r="QL26" s="99"/>
      <c r="QM26" s="99"/>
      <c r="QN26" s="99"/>
      <c r="QO26" s="99"/>
      <c r="QP26" s="99"/>
      <c r="QQ26" s="99"/>
      <c r="QR26" s="99"/>
      <c r="QS26" s="99"/>
      <c r="QT26" s="99"/>
      <c r="QU26" s="99"/>
      <c r="QV26" s="99"/>
      <c r="QW26" s="99"/>
      <c r="QX26" s="99"/>
      <c r="QY26" s="99"/>
      <c r="QZ26" s="99"/>
      <c r="RA26" s="99"/>
      <c r="RB26" s="99"/>
      <c r="RC26" s="99"/>
      <c r="RD26" s="99"/>
      <c r="RE26" s="99"/>
      <c r="RF26" s="99"/>
      <c r="RG26" s="99"/>
      <c r="RH26" s="99"/>
      <c r="RI26" s="99"/>
      <c r="RJ26" s="99"/>
      <c r="RK26" s="99"/>
      <c r="RL26" s="99"/>
      <c r="RM26" s="99"/>
      <c r="RN26" s="99"/>
      <c r="RO26" s="99"/>
      <c r="RP26" s="99"/>
      <c r="RQ26" s="99"/>
      <c r="RR26" s="99"/>
      <c r="RS26" s="99"/>
      <c r="RT26" s="99"/>
      <c r="RU26" s="99"/>
      <c r="RV26" s="99"/>
      <c r="RW26" s="99"/>
      <c r="RX26" s="99"/>
      <c r="RY26" s="99"/>
      <c r="RZ26" s="99"/>
      <c r="SA26" s="99"/>
      <c r="SB26" s="99"/>
      <c r="SC26" s="99"/>
      <c r="SD26" s="99"/>
      <c r="SE26" s="99"/>
      <c r="SF26" s="99"/>
      <c r="SG26" s="99"/>
      <c r="SH26" s="99"/>
      <c r="SI26" s="99"/>
      <c r="SJ26" s="99"/>
      <c r="SK26" s="99"/>
      <c r="SL26" s="99"/>
      <c r="SM26" s="99"/>
      <c r="SN26" s="99"/>
      <c r="SO26" s="99"/>
      <c r="SP26" s="99"/>
      <c r="SQ26" s="99"/>
      <c r="SR26" s="99"/>
      <c r="SS26" s="99"/>
      <c r="ST26" s="99"/>
      <c r="SU26" s="99"/>
      <c r="SV26" s="99"/>
      <c r="SW26" s="99"/>
      <c r="SX26" s="99"/>
      <c r="SY26" s="99"/>
      <c r="SZ26" s="99"/>
      <c r="TA26" s="99"/>
      <c r="TB26" s="99"/>
      <c r="TC26" s="99"/>
      <c r="TD26" s="99"/>
      <c r="TE26" s="99"/>
      <c r="TF26" s="99"/>
      <c r="TG26" s="99"/>
      <c r="TH26" s="99"/>
      <c r="TI26" s="99"/>
      <c r="TJ26" s="99"/>
      <c r="TK26" s="99"/>
      <c r="TL26" s="99"/>
      <c r="TM26" s="99"/>
      <c r="TN26" s="99"/>
      <c r="TO26" s="99"/>
      <c r="TP26" s="99"/>
      <c r="TQ26" s="99"/>
      <c r="TR26" s="99"/>
      <c r="TS26" s="99"/>
      <c r="TT26" s="99"/>
      <c r="TU26" s="99"/>
      <c r="TV26" s="99"/>
      <c r="TW26" s="99"/>
      <c r="TX26" s="99"/>
      <c r="TY26" s="99"/>
      <c r="TZ26" s="99"/>
      <c r="UA26" s="99"/>
      <c r="UB26" s="99"/>
      <c r="UC26" s="99"/>
      <c r="UD26" s="99"/>
      <c r="UE26" s="99"/>
      <c r="UF26" s="99"/>
      <c r="UG26" s="99"/>
      <c r="UH26" s="99"/>
      <c r="UI26" s="99"/>
      <c r="UJ26" s="99"/>
      <c r="UK26" s="99"/>
      <c r="UL26" s="99"/>
      <c r="UM26" s="99"/>
      <c r="UN26" s="99"/>
      <c r="UO26" s="99"/>
      <c r="UP26" s="99"/>
      <c r="UQ26" s="99"/>
      <c r="UR26" s="99"/>
      <c r="US26" s="99"/>
      <c r="UT26" s="99"/>
      <c r="UU26" s="99"/>
      <c r="UV26" s="99"/>
      <c r="UW26" s="99"/>
      <c r="UX26" s="99"/>
      <c r="UY26" s="99"/>
      <c r="UZ26" s="99"/>
      <c r="VA26" s="99"/>
      <c r="VB26" s="99"/>
      <c r="VC26" s="99"/>
      <c r="VD26" s="99"/>
      <c r="VE26" s="99"/>
      <c r="VF26" s="99"/>
      <c r="VG26" s="99"/>
      <c r="VH26" s="99"/>
      <c r="VI26" s="99"/>
      <c r="VJ26" s="99"/>
      <c r="VK26" s="99"/>
      <c r="VL26" s="99"/>
      <c r="VM26" s="99"/>
      <c r="VN26" s="99"/>
      <c r="VO26" s="99"/>
      <c r="VP26" s="99"/>
      <c r="VQ26" s="99"/>
      <c r="VR26" s="99"/>
      <c r="VS26" s="99"/>
      <c r="VT26" s="99"/>
      <c r="VU26" s="99"/>
      <c r="VV26" s="99"/>
      <c r="VW26" s="99"/>
      <c r="VX26" s="99"/>
      <c r="VY26" s="99"/>
      <c r="VZ26" s="99"/>
      <c r="WA26" s="99"/>
      <c r="WB26" s="99"/>
      <c r="WC26" s="99"/>
      <c r="WD26" s="99"/>
      <c r="WE26" s="99"/>
      <c r="WF26" s="99"/>
      <c r="WG26" s="99"/>
      <c r="WH26" s="99"/>
      <c r="WI26" s="99"/>
      <c r="WJ26" s="99"/>
      <c r="WK26" s="99"/>
      <c r="WL26" s="99"/>
      <c r="WM26" s="99"/>
      <c r="WN26" s="99"/>
      <c r="WO26" s="99"/>
      <c r="WP26" s="99"/>
      <c r="WQ26" s="99"/>
      <c r="WR26" s="99"/>
      <c r="WS26" s="99"/>
      <c r="WT26" s="99"/>
      <c r="WU26" s="99"/>
      <c r="WV26" s="99"/>
      <c r="WW26" s="99"/>
      <c r="WX26" s="99"/>
      <c r="WY26" s="99"/>
      <c r="WZ26" s="99"/>
      <c r="XA26" s="99"/>
      <c r="XB26" s="99"/>
      <c r="XC26" s="99"/>
      <c r="XD26" s="99"/>
      <c r="XE26" s="99"/>
      <c r="XF26" s="99"/>
      <c r="XG26" s="99"/>
      <c r="XH26" s="99"/>
      <c r="XI26" s="99"/>
      <c r="XJ26" s="99"/>
      <c r="XK26" s="99"/>
      <c r="XL26" s="99"/>
      <c r="XM26" s="99"/>
      <c r="XN26" s="99"/>
      <c r="XO26" s="99"/>
      <c r="XP26" s="99"/>
      <c r="XQ26" s="99"/>
      <c r="XR26" s="99"/>
      <c r="XS26" s="99"/>
      <c r="XT26" s="99"/>
      <c r="XU26" s="99"/>
      <c r="XV26" s="99"/>
      <c r="XW26" s="99"/>
      <c r="XX26" s="99"/>
      <c r="XY26" s="99"/>
      <c r="XZ26" s="99"/>
      <c r="YA26" s="99"/>
      <c r="YB26" s="99"/>
      <c r="YC26" s="99"/>
      <c r="YD26" s="99"/>
      <c r="YE26" s="99"/>
      <c r="YF26" s="99"/>
      <c r="YG26" s="99"/>
      <c r="YH26" s="99"/>
      <c r="YI26" s="99"/>
      <c r="YJ26" s="99"/>
      <c r="YK26" s="99"/>
      <c r="YL26" s="99"/>
      <c r="YM26" s="99"/>
      <c r="YN26" s="99"/>
      <c r="YO26" s="99"/>
      <c r="YP26" s="99"/>
      <c r="YQ26" s="99"/>
      <c r="YR26" s="99"/>
      <c r="YS26" s="99"/>
      <c r="YT26" s="99"/>
      <c r="YU26" s="99"/>
      <c r="YV26" s="99"/>
      <c r="YW26" s="99"/>
      <c r="YX26" s="99"/>
      <c r="YY26" s="99"/>
      <c r="YZ26" s="99"/>
      <c r="ZA26" s="99"/>
      <c r="ZB26" s="99"/>
      <c r="ZC26" s="99"/>
      <c r="ZD26" s="99"/>
      <c r="ZE26" s="99"/>
      <c r="ZF26" s="99"/>
      <c r="ZG26" s="99"/>
      <c r="ZH26" s="99"/>
      <c r="ZI26" s="99"/>
      <c r="ZJ26" s="99"/>
      <c r="ZK26" s="99"/>
      <c r="ZL26" s="99"/>
      <c r="ZM26" s="99"/>
      <c r="ZN26" s="99"/>
      <c r="ZO26" s="99"/>
      <c r="ZP26" s="99"/>
      <c r="ZQ26" s="99"/>
      <c r="ZR26" s="99"/>
      <c r="ZS26" s="99"/>
      <c r="ZT26" s="99"/>
      <c r="ZU26" s="99"/>
      <c r="ZV26" s="99"/>
      <c r="ZW26" s="99"/>
      <c r="ZX26" s="99"/>
      <c r="ZY26" s="99"/>
      <c r="ZZ26" s="99"/>
      <c r="AAA26" s="99"/>
      <c r="AAB26" s="99"/>
      <c r="AAC26" s="99"/>
      <c r="AAD26" s="99"/>
      <c r="AAE26" s="99"/>
      <c r="AAF26" s="99"/>
      <c r="AAG26" s="99"/>
      <c r="AAH26" s="99"/>
      <c r="AAI26" s="99"/>
      <c r="AAJ26" s="99"/>
      <c r="AAK26" s="99"/>
      <c r="AAL26" s="99"/>
      <c r="AAM26" s="99"/>
      <c r="AAN26" s="99"/>
      <c r="AAO26" s="99"/>
      <c r="AAP26" s="99"/>
      <c r="AAQ26" s="99"/>
      <c r="AAR26" s="99"/>
      <c r="AAS26" s="99"/>
      <c r="AAT26" s="99"/>
      <c r="AAU26" s="99"/>
      <c r="AAV26" s="99"/>
      <c r="AAW26" s="99"/>
      <c r="AAX26" s="99"/>
      <c r="AAY26" s="99"/>
      <c r="AAZ26" s="99"/>
      <c r="ABA26" s="99"/>
      <c r="ABB26" s="99"/>
      <c r="ABC26" s="99"/>
      <c r="ABD26" s="99"/>
      <c r="ABE26" s="99"/>
      <c r="ABF26" s="99"/>
      <c r="ABG26" s="99"/>
      <c r="ABH26" s="99"/>
      <c r="ABI26" s="99"/>
      <c r="ABJ26" s="99"/>
      <c r="ABK26" s="99"/>
      <c r="ABL26" s="99"/>
      <c r="ABM26" s="99"/>
      <c r="ABN26" s="99"/>
      <c r="ABO26" s="99"/>
      <c r="ABP26" s="99"/>
      <c r="ABQ26" s="99"/>
      <c r="ABR26" s="99"/>
      <c r="ABS26" s="99"/>
      <c r="ABT26" s="99"/>
      <c r="ABU26" s="99"/>
      <c r="ABV26" s="99"/>
      <c r="ABW26" s="99"/>
      <c r="ABX26" s="99"/>
      <c r="ABY26" s="99"/>
      <c r="ABZ26" s="99"/>
      <c r="ACA26" s="99"/>
      <c r="ACB26" s="99"/>
      <c r="ACC26" s="99"/>
      <c r="ACD26" s="99"/>
      <c r="ACE26" s="99"/>
      <c r="ACF26" s="99"/>
      <c r="ACG26" s="99"/>
      <c r="ACH26" s="99"/>
      <c r="ACI26" s="99"/>
      <c r="ACJ26" s="99"/>
      <c r="ACK26" s="99"/>
      <c r="ACL26" s="99"/>
      <c r="ACM26" s="99"/>
      <c r="ACN26" s="99"/>
      <c r="ACO26" s="99"/>
      <c r="ACP26" s="99"/>
      <c r="ACQ26" s="99"/>
      <c r="ACR26" s="99"/>
      <c r="ACS26" s="99"/>
      <c r="ACT26" s="99"/>
      <c r="ACU26" s="99"/>
      <c r="ACV26" s="99"/>
      <c r="ACW26" s="99"/>
      <c r="ACX26" s="99"/>
      <c r="ACY26" s="99"/>
      <c r="ACZ26" s="99"/>
      <c r="ADA26" s="99"/>
      <c r="ADB26" s="99"/>
      <c r="ADC26" s="99"/>
      <c r="ADD26" s="99"/>
      <c r="ADE26" s="99"/>
      <c r="ADF26" s="99"/>
      <c r="ADG26" s="99"/>
      <c r="ADH26" s="99"/>
      <c r="ADI26" s="99"/>
      <c r="ADJ26" s="99"/>
      <c r="ADK26" s="99"/>
      <c r="ADL26" s="99"/>
      <c r="ADM26" s="99"/>
      <c r="ADN26" s="99"/>
      <c r="ADO26" s="99"/>
      <c r="ADP26" s="99"/>
      <c r="ADQ26" s="99"/>
      <c r="ADR26" s="99"/>
      <c r="ADS26" s="99"/>
      <c r="ADT26" s="99"/>
      <c r="ADU26" s="99"/>
      <c r="ADV26" s="99"/>
      <c r="ADW26" s="99"/>
      <c r="ADX26" s="99"/>
      <c r="ADY26" s="99"/>
      <c r="ADZ26" s="99"/>
      <c r="AEA26" s="99"/>
      <c r="AEB26" s="99"/>
      <c r="AEC26" s="99"/>
      <c r="AED26" s="99"/>
      <c r="AEE26" s="99"/>
      <c r="AEF26" s="99"/>
      <c r="AEG26" s="99"/>
      <c r="AEH26" s="99"/>
      <c r="AEI26" s="99"/>
      <c r="AEJ26" s="99"/>
      <c r="AEK26" s="99"/>
      <c r="AEL26" s="99"/>
      <c r="AEM26" s="99"/>
      <c r="AEN26" s="99"/>
      <c r="AEO26" s="99"/>
      <c r="AEP26" s="99"/>
      <c r="AEQ26" s="99"/>
      <c r="AER26" s="99"/>
      <c r="AES26" s="99"/>
      <c r="AET26" s="99"/>
      <c r="AEU26" s="99"/>
      <c r="AEV26" s="99"/>
      <c r="AEW26" s="99"/>
      <c r="AEX26" s="99"/>
      <c r="AEY26" s="99"/>
      <c r="AEZ26" s="99"/>
      <c r="AFA26" s="99"/>
      <c r="AFB26" s="99"/>
      <c r="AFC26" s="99"/>
      <c r="AFD26" s="99"/>
      <c r="AFE26" s="99"/>
      <c r="AFF26" s="99"/>
      <c r="AFG26" s="99"/>
      <c r="AFH26" s="99"/>
      <c r="AFI26" s="99"/>
      <c r="AFJ26" s="99"/>
      <c r="AFK26" s="99"/>
      <c r="AFL26" s="99"/>
      <c r="AFM26" s="99"/>
      <c r="AFN26" s="99"/>
      <c r="AFO26" s="99"/>
      <c r="AFP26" s="99"/>
      <c r="AFQ26" s="99"/>
      <c r="AFR26" s="99"/>
      <c r="AFS26" s="99"/>
      <c r="AFT26" s="99"/>
      <c r="AFU26" s="99"/>
      <c r="AFV26" s="99"/>
      <c r="AFW26" s="99"/>
      <c r="AFX26" s="99"/>
      <c r="AFY26" s="99"/>
      <c r="AFZ26" s="99"/>
      <c r="AGA26" s="99"/>
      <c r="AGB26" s="99"/>
      <c r="AGC26" s="99"/>
      <c r="AGD26" s="99"/>
      <c r="AGE26" s="99"/>
      <c r="AGF26" s="99"/>
      <c r="AGG26" s="99"/>
      <c r="AGH26" s="99"/>
      <c r="AGI26" s="99"/>
      <c r="AGJ26" s="99"/>
      <c r="AGK26" s="99"/>
      <c r="AGL26" s="99"/>
      <c r="AGM26" s="99"/>
      <c r="AGN26" s="99"/>
      <c r="AGO26" s="99"/>
      <c r="AGP26" s="99"/>
      <c r="AGQ26" s="99"/>
      <c r="AGR26" s="99"/>
      <c r="AGS26" s="99"/>
      <c r="AGT26" s="99"/>
      <c r="AGU26" s="99"/>
      <c r="AGV26" s="99"/>
      <c r="AGW26" s="99"/>
      <c r="AGX26" s="99"/>
      <c r="AGY26" s="99"/>
      <c r="AGZ26" s="99"/>
      <c r="AHA26" s="99"/>
      <c r="AHB26" s="99"/>
      <c r="AHC26" s="99"/>
      <c r="AHD26" s="99"/>
      <c r="AHE26" s="99"/>
      <c r="AHF26" s="99"/>
      <c r="AHG26" s="99"/>
      <c r="AHH26" s="99"/>
      <c r="AHI26" s="99"/>
      <c r="AHJ26" s="99"/>
      <c r="AHK26" s="99"/>
      <c r="AHL26" s="99"/>
      <c r="AHM26" s="99"/>
      <c r="AHN26" s="99"/>
      <c r="AHO26" s="99"/>
      <c r="AHP26" s="99"/>
      <c r="AHQ26" s="99"/>
      <c r="AHR26" s="99"/>
      <c r="AHS26" s="99"/>
      <c r="AHT26" s="99"/>
      <c r="AHU26" s="99"/>
      <c r="AHV26" s="99"/>
      <c r="AHW26" s="99"/>
      <c r="AHX26" s="99"/>
      <c r="AHY26" s="99"/>
      <c r="AHZ26" s="99"/>
      <c r="AIA26" s="99"/>
      <c r="AIB26" s="99"/>
      <c r="AIC26" s="99"/>
      <c r="AID26" s="99"/>
      <c r="AIE26" s="99"/>
      <c r="AIF26" s="99"/>
      <c r="AIG26" s="99"/>
      <c r="AIH26" s="99"/>
      <c r="AII26" s="99"/>
      <c r="AIJ26" s="99"/>
      <c r="AIK26" s="99"/>
      <c r="AIL26" s="99"/>
      <c r="AIM26" s="99"/>
      <c r="AIN26" s="99"/>
      <c r="AIO26" s="99"/>
      <c r="AIP26" s="99"/>
      <c r="AIQ26" s="99"/>
      <c r="AIR26" s="99"/>
      <c r="AIS26" s="99"/>
      <c r="AIT26" s="99"/>
      <c r="AIU26" s="99"/>
      <c r="AIV26" s="99"/>
      <c r="AIW26" s="99"/>
      <c r="AIX26" s="99"/>
      <c r="AIY26" s="99"/>
      <c r="AIZ26" s="99"/>
      <c r="AJA26" s="99"/>
      <c r="AJB26" s="99"/>
      <c r="AJC26" s="99"/>
      <c r="AJD26" s="99"/>
      <c r="AJE26" s="99"/>
      <c r="AJF26" s="99"/>
      <c r="AJG26" s="99"/>
      <c r="AJH26" s="99"/>
      <c r="AJI26" s="99"/>
      <c r="AJJ26" s="99"/>
      <c r="AJK26" s="99"/>
      <c r="AJL26" s="99"/>
      <c r="AJM26" s="99"/>
      <c r="AJN26" s="99"/>
      <c r="AJO26" s="99"/>
      <c r="AJP26" s="99"/>
      <c r="AJQ26" s="99"/>
      <c r="AJR26" s="99"/>
      <c r="AJS26" s="99"/>
      <c r="AJT26" s="99"/>
      <c r="AJU26" s="99"/>
      <c r="AJV26" s="99"/>
      <c r="AJW26" s="99"/>
      <c r="AJX26" s="99"/>
      <c r="AJY26" s="99"/>
      <c r="AJZ26" s="99"/>
      <c r="AKA26" s="99"/>
      <c r="AKB26" s="99"/>
      <c r="AKC26" s="99"/>
      <c r="AKD26" s="99"/>
      <c r="AKE26" s="99"/>
      <c r="AKF26" s="99"/>
      <c r="AKG26" s="99"/>
      <c r="AKH26" s="99"/>
      <c r="AKI26" s="99"/>
      <c r="AKJ26" s="99"/>
      <c r="AKK26" s="99"/>
      <c r="AKL26" s="99"/>
      <c r="AKM26" s="99"/>
      <c r="AKN26" s="99"/>
      <c r="AKO26" s="99"/>
      <c r="AKP26" s="99"/>
      <c r="AKQ26" s="99"/>
      <c r="AKR26" s="99"/>
      <c r="AKS26" s="99"/>
      <c r="AKT26" s="99"/>
      <c r="AKU26" s="99"/>
      <c r="AKV26" s="99"/>
      <c r="AKW26" s="99"/>
      <c r="AKX26" s="99"/>
      <c r="AKY26" s="99"/>
      <c r="AKZ26" s="99"/>
      <c r="ALA26" s="99"/>
      <c r="ALB26" s="99"/>
      <c r="ALC26" s="99"/>
      <c r="ALD26" s="99"/>
      <c r="ALE26" s="99"/>
      <c r="ALF26" s="99"/>
      <c r="ALG26" s="99"/>
      <c r="ALH26" s="99"/>
      <c r="ALI26" s="99"/>
      <c r="ALJ26" s="99"/>
      <c r="ALK26" s="99"/>
      <c r="ALL26" s="99"/>
      <c r="ALM26" s="99"/>
      <c r="ALN26" s="99"/>
      <c r="ALO26" s="99"/>
      <c r="ALP26" s="99"/>
      <c r="ALQ26" s="99"/>
      <c r="ALR26" s="99"/>
      <c r="ALS26" s="99"/>
      <c r="ALT26" s="99"/>
      <c r="ALU26" s="99"/>
      <c r="ALV26" s="99"/>
      <c r="ALW26" s="99"/>
      <c r="ALX26" s="99"/>
      <c r="ALY26" s="99"/>
      <c r="ALZ26" s="99"/>
      <c r="AMA26" s="99"/>
      <c r="AMB26" s="99"/>
      <c r="AMC26" s="99"/>
      <c r="AMD26" s="99"/>
      <c r="AME26" s="99"/>
      <c r="AMF26" s="99"/>
      <c r="AMG26" s="99"/>
      <c r="AMH26" s="99"/>
      <c r="AMI26" s="99"/>
      <c r="AMJ26" s="99"/>
    </row>
    <row r="27" spans="1:1024" ht="4.5" customHeight="1">
      <c r="A27" s="98"/>
      <c r="B27" s="597" t="s">
        <v>28</v>
      </c>
      <c r="C27" s="597"/>
      <c r="D27" s="597"/>
      <c r="E27" s="597"/>
      <c r="F27" s="597"/>
      <c r="G27" s="123"/>
      <c r="H27" s="124"/>
      <c r="I27" s="124"/>
      <c r="J27" s="124"/>
      <c r="K27" s="124"/>
      <c r="L27" s="124"/>
      <c r="M27" s="124"/>
      <c r="N27" s="124"/>
      <c r="O27" s="124"/>
      <c r="P27" s="124"/>
      <c r="Q27" s="124"/>
      <c r="R27" s="124"/>
      <c r="S27" s="124"/>
      <c r="T27" s="124"/>
      <c r="U27" s="124"/>
      <c r="V27" s="124"/>
      <c r="W27" s="124"/>
      <c r="X27" s="124"/>
      <c r="Y27" s="124"/>
      <c r="Z27" s="123"/>
      <c r="AA27" s="124"/>
      <c r="AB27" s="124"/>
      <c r="AC27" s="110"/>
      <c r="AD27" s="145"/>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c r="GH27" s="99"/>
      <c r="GI27" s="99"/>
      <c r="GJ27" s="99"/>
      <c r="GK27" s="99"/>
      <c r="GL27" s="99"/>
      <c r="GM27" s="99"/>
      <c r="GN27" s="99"/>
      <c r="GO27" s="99"/>
      <c r="GP27" s="99"/>
      <c r="GQ27" s="99"/>
      <c r="GR27" s="99"/>
      <c r="GS27" s="99"/>
      <c r="GT27" s="99"/>
      <c r="GU27" s="99"/>
      <c r="GV27" s="99"/>
      <c r="GW27" s="99"/>
      <c r="GX27" s="99"/>
      <c r="GY27" s="99"/>
      <c r="GZ27" s="99"/>
      <c r="HA27" s="99"/>
      <c r="HB27" s="99"/>
      <c r="HC27" s="99"/>
      <c r="HD27" s="99"/>
      <c r="HE27" s="99"/>
      <c r="HF27" s="99"/>
      <c r="HG27" s="99"/>
      <c r="HH27" s="99"/>
      <c r="HI27" s="99"/>
      <c r="HJ27" s="99"/>
      <c r="HK27" s="99"/>
      <c r="HL27" s="99"/>
      <c r="HM27" s="99"/>
      <c r="HN27" s="99"/>
      <c r="HO27" s="99"/>
      <c r="HP27" s="99"/>
      <c r="HQ27" s="99"/>
      <c r="HR27" s="99"/>
      <c r="HS27" s="99"/>
      <c r="HT27" s="99"/>
      <c r="HU27" s="99"/>
      <c r="HV27" s="99"/>
      <c r="HW27" s="99"/>
      <c r="HX27" s="99"/>
      <c r="HY27" s="99"/>
      <c r="HZ27" s="99"/>
      <c r="IA27" s="99"/>
      <c r="IB27" s="99"/>
      <c r="IC27" s="99"/>
      <c r="ID27" s="99"/>
      <c r="IE27" s="99"/>
      <c r="IF27" s="99"/>
      <c r="IG27" s="99"/>
      <c r="IH27" s="99"/>
      <c r="II27" s="99"/>
      <c r="IJ27" s="99"/>
      <c r="IK27" s="99"/>
      <c r="IL27" s="99"/>
      <c r="IM27" s="99"/>
      <c r="IN27" s="99"/>
      <c r="IO27" s="99"/>
      <c r="IP27" s="99"/>
      <c r="IQ27" s="99"/>
      <c r="IR27" s="99"/>
      <c r="IS27" s="99"/>
      <c r="IT27" s="99"/>
      <c r="IU27" s="99"/>
      <c r="IV27" s="99"/>
      <c r="IW27" s="99"/>
      <c r="IX27" s="99"/>
      <c r="IY27" s="99"/>
      <c r="IZ27" s="99"/>
      <c r="JA27" s="99"/>
      <c r="JB27" s="99"/>
      <c r="JC27" s="99"/>
      <c r="JD27" s="99"/>
      <c r="JE27" s="99"/>
      <c r="JF27" s="99"/>
      <c r="JG27" s="99"/>
      <c r="JH27" s="99"/>
      <c r="JI27" s="99"/>
      <c r="JJ27" s="99"/>
      <c r="JK27" s="99"/>
      <c r="JL27" s="99"/>
      <c r="JM27" s="99"/>
      <c r="JN27" s="99"/>
      <c r="JO27" s="99"/>
      <c r="JP27" s="99"/>
      <c r="JQ27" s="99"/>
      <c r="JR27" s="99"/>
      <c r="JS27" s="99"/>
      <c r="JT27" s="99"/>
      <c r="JU27" s="99"/>
      <c r="JV27" s="99"/>
      <c r="JW27" s="99"/>
      <c r="JX27" s="99"/>
      <c r="JY27" s="99"/>
      <c r="JZ27" s="99"/>
      <c r="KA27" s="99"/>
      <c r="KB27" s="99"/>
      <c r="KC27" s="99"/>
      <c r="KD27" s="99"/>
      <c r="KE27" s="99"/>
      <c r="KF27" s="99"/>
      <c r="KG27" s="99"/>
      <c r="KH27" s="99"/>
      <c r="KI27" s="99"/>
      <c r="KJ27" s="99"/>
      <c r="KK27" s="99"/>
      <c r="KL27" s="99"/>
      <c r="KM27" s="99"/>
      <c r="KN27" s="99"/>
      <c r="KO27" s="99"/>
      <c r="KP27" s="99"/>
      <c r="KQ27" s="99"/>
      <c r="KR27" s="99"/>
      <c r="KS27" s="99"/>
      <c r="KT27" s="99"/>
      <c r="KU27" s="99"/>
      <c r="KV27" s="99"/>
      <c r="KW27" s="99"/>
      <c r="KX27" s="99"/>
      <c r="KY27" s="99"/>
      <c r="KZ27" s="99"/>
      <c r="LA27" s="99"/>
      <c r="LB27" s="99"/>
      <c r="LC27" s="99"/>
      <c r="LD27" s="99"/>
      <c r="LE27" s="99"/>
      <c r="LF27" s="99"/>
      <c r="LG27" s="99"/>
      <c r="LH27" s="99"/>
      <c r="LI27" s="99"/>
      <c r="LJ27" s="99"/>
      <c r="LK27" s="99"/>
      <c r="LL27" s="99"/>
      <c r="LM27" s="99"/>
      <c r="LN27" s="99"/>
      <c r="LO27" s="99"/>
      <c r="LP27" s="99"/>
      <c r="LQ27" s="99"/>
      <c r="LR27" s="99"/>
      <c r="LS27" s="99"/>
      <c r="LT27" s="99"/>
      <c r="LU27" s="99"/>
      <c r="LV27" s="99"/>
      <c r="LW27" s="99"/>
      <c r="LX27" s="99"/>
      <c r="LY27" s="99"/>
      <c r="LZ27" s="99"/>
      <c r="MA27" s="99"/>
      <c r="MB27" s="99"/>
      <c r="MC27" s="99"/>
      <c r="MD27" s="99"/>
      <c r="ME27" s="99"/>
      <c r="MF27" s="99"/>
      <c r="MG27" s="99"/>
      <c r="MH27" s="99"/>
      <c r="MI27" s="99"/>
      <c r="MJ27" s="99"/>
      <c r="MK27" s="99"/>
      <c r="ML27" s="99"/>
      <c r="MM27" s="99"/>
      <c r="MN27" s="99"/>
      <c r="MO27" s="99"/>
      <c r="MP27" s="99"/>
      <c r="MQ27" s="99"/>
      <c r="MR27" s="99"/>
      <c r="MS27" s="99"/>
      <c r="MT27" s="99"/>
      <c r="MU27" s="99"/>
      <c r="MV27" s="99"/>
      <c r="MW27" s="99"/>
      <c r="MX27" s="99"/>
      <c r="MY27" s="99"/>
      <c r="MZ27" s="99"/>
      <c r="NA27" s="99"/>
      <c r="NB27" s="99"/>
      <c r="NC27" s="99"/>
      <c r="ND27" s="99"/>
      <c r="NE27" s="99"/>
      <c r="NF27" s="99"/>
      <c r="NG27" s="99"/>
      <c r="NH27" s="99"/>
      <c r="NI27" s="99"/>
      <c r="NJ27" s="99"/>
      <c r="NK27" s="99"/>
      <c r="NL27" s="99"/>
      <c r="NM27" s="99"/>
      <c r="NN27" s="99"/>
      <c r="NO27" s="99"/>
      <c r="NP27" s="99"/>
      <c r="NQ27" s="99"/>
      <c r="NR27" s="99"/>
      <c r="NS27" s="99"/>
      <c r="NT27" s="99"/>
      <c r="NU27" s="99"/>
      <c r="NV27" s="99"/>
      <c r="NW27" s="99"/>
      <c r="NX27" s="99"/>
      <c r="NY27" s="99"/>
      <c r="NZ27" s="99"/>
      <c r="OA27" s="99"/>
      <c r="OB27" s="99"/>
      <c r="OC27" s="99"/>
      <c r="OD27" s="99"/>
      <c r="OE27" s="99"/>
      <c r="OF27" s="99"/>
      <c r="OG27" s="99"/>
      <c r="OH27" s="99"/>
      <c r="OI27" s="99"/>
      <c r="OJ27" s="99"/>
      <c r="OK27" s="99"/>
      <c r="OL27" s="99"/>
      <c r="OM27" s="99"/>
      <c r="ON27" s="99"/>
      <c r="OO27" s="99"/>
      <c r="OP27" s="99"/>
      <c r="OQ27" s="99"/>
      <c r="OR27" s="99"/>
      <c r="OS27" s="99"/>
      <c r="OT27" s="99"/>
      <c r="OU27" s="99"/>
      <c r="OV27" s="99"/>
      <c r="OW27" s="99"/>
      <c r="OX27" s="99"/>
      <c r="OY27" s="99"/>
      <c r="OZ27" s="99"/>
      <c r="PA27" s="99"/>
      <c r="PB27" s="99"/>
      <c r="PC27" s="99"/>
      <c r="PD27" s="99"/>
      <c r="PE27" s="99"/>
      <c r="PF27" s="99"/>
      <c r="PG27" s="99"/>
      <c r="PH27" s="99"/>
      <c r="PI27" s="99"/>
      <c r="PJ27" s="99"/>
      <c r="PK27" s="99"/>
      <c r="PL27" s="99"/>
      <c r="PM27" s="99"/>
      <c r="PN27" s="99"/>
      <c r="PO27" s="99"/>
      <c r="PP27" s="99"/>
      <c r="PQ27" s="99"/>
      <c r="PR27" s="99"/>
      <c r="PS27" s="99"/>
      <c r="PT27" s="99"/>
      <c r="PU27" s="99"/>
      <c r="PV27" s="99"/>
      <c r="PW27" s="99"/>
      <c r="PX27" s="99"/>
      <c r="PY27" s="99"/>
      <c r="PZ27" s="99"/>
      <c r="QA27" s="99"/>
      <c r="QB27" s="99"/>
      <c r="QC27" s="99"/>
      <c r="QD27" s="99"/>
      <c r="QE27" s="99"/>
      <c r="QF27" s="99"/>
      <c r="QG27" s="99"/>
      <c r="QH27" s="99"/>
      <c r="QI27" s="99"/>
      <c r="QJ27" s="99"/>
      <c r="QK27" s="99"/>
      <c r="QL27" s="99"/>
      <c r="QM27" s="99"/>
      <c r="QN27" s="99"/>
      <c r="QO27" s="99"/>
      <c r="QP27" s="99"/>
      <c r="QQ27" s="99"/>
      <c r="QR27" s="99"/>
      <c r="QS27" s="99"/>
      <c r="QT27" s="99"/>
      <c r="QU27" s="99"/>
      <c r="QV27" s="99"/>
      <c r="QW27" s="99"/>
      <c r="QX27" s="99"/>
      <c r="QY27" s="99"/>
      <c r="QZ27" s="99"/>
      <c r="RA27" s="99"/>
      <c r="RB27" s="99"/>
      <c r="RC27" s="99"/>
      <c r="RD27" s="99"/>
      <c r="RE27" s="99"/>
      <c r="RF27" s="99"/>
      <c r="RG27" s="99"/>
      <c r="RH27" s="99"/>
      <c r="RI27" s="99"/>
      <c r="RJ27" s="99"/>
      <c r="RK27" s="99"/>
      <c r="RL27" s="99"/>
      <c r="RM27" s="99"/>
      <c r="RN27" s="99"/>
      <c r="RO27" s="99"/>
      <c r="RP27" s="99"/>
      <c r="RQ27" s="99"/>
      <c r="RR27" s="99"/>
      <c r="RS27" s="99"/>
      <c r="RT27" s="99"/>
      <c r="RU27" s="99"/>
      <c r="RV27" s="99"/>
      <c r="RW27" s="99"/>
      <c r="RX27" s="99"/>
      <c r="RY27" s="99"/>
      <c r="RZ27" s="99"/>
      <c r="SA27" s="99"/>
      <c r="SB27" s="99"/>
      <c r="SC27" s="99"/>
      <c r="SD27" s="99"/>
      <c r="SE27" s="99"/>
      <c r="SF27" s="99"/>
      <c r="SG27" s="99"/>
      <c r="SH27" s="99"/>
      <c r="SI27" s="99"/>
      <c r="SJ27" s="99"/>
      <c r="SK27" s="99"/>
      <c r="SL27" s="99"/>
      <c r="SM27" s="99"/>
      <c r="SN27" s="99"/>
      <c r="SO27" s="99"/>
      <c r="SP27" s="99"/>
      <c r="SQ27" s="99"/>
      <c r="SR27" s="99"/>
      <c r="SS27" s="99"/>
      <c r="ST27" s="99"/>
      <c r="SU27" s="99"/>
      <c r="SV27" s="99"/>
      <c r="SW27" s="99"/>
      <c r="SX27" s="99"/>
      <c r="SY27" s="99"/>
      <c r="SZ27" s="99"/>
      <c r="TA27" s="99"/>
      <c r="TB27" s="99"/>
      <c r="TC27" s="99"/>
      <c r="TD27" s="99"/>
      <c r="TE27" s="99"/>
      <c r="TF27" s="99"/>
      <c r="TG27" s="99"/>
      <c r="TH27" s="99"/>
      <c r="TI27" s="99"/>
      <c r="TJ27" s="99"/>
      <c r="TK27" s="99"/>
      <c r="TL27" s="99"/>
      <c r="TM27" s="99"/>
      <c r="TN27" s="99"/>
      <c r="TO27" s="99"/>
      <c r="TP27" s="99"/>
      <c r="TQ27" s="99"/>
      <c r="TR27" s="99"/>
      <c r="TS27" s="99"/>
      <c r="TT27" s="99"/>
      <c r="TU27" s="99"/>
      <c r="TV27" s="99"/>
      <c r="TW27" s="99"/>
      <c r="TX27" s="99"/>
      <c r="TY27" s="99"/>
      <c r="TZ27" s="99"/>
      <c r="UA27" s="99"/>
      <c r="UB27" s="99"/>
      <c r="UC27" s="99"/>
      <c r="UD27" s="99"/>
      <c r="UE27" s="99"/>
      <c r="UF27" s="99"/>
      <c r="UG27" s="99"/>
      <c r="UH27" s="99"/>
      <c r="UI27" s="99"/>
      <c r="UJ27" s="99"/>
      <c r="UK27" s="99"/>
      <c r="UL27" s="99"/>
      <c r="UM27" s="99"/>
      <c r="UN27" s="99"/>
      <c r="UO27" s="99"/>
      <c r="UP27" s="99"/>
      <c r="UQ27" s="99"/>
      <c r="UR27" s="99"/>
      <c r="US27" s="99"/>
      <c r="UT27" s="99"/>
      <c r="UU27" s="99"/>
      <c r="UV27" s="99"/>
      <c r="UW27" s="99"/>
      <c r="UX27" s="99"/>
      <c r="UY27" s="99"/>
      <c r="UZ27" s="99"/>
      <c r="VA27" s="99"/>
      <c r="VB27" s="99"/>
      <c r="VC27" s="99"/>
      <c r="VD27" s="99"/>
      <c r="VE27" s="99"/>
      <c r="VF27" s="99"/>
      <c r="VG27" s="99"/>
      <c r="VH27" s="99"/>
      <c r="VI27" s="99"/>
      <c r="VJ27" s="99"/>
      <c r="VK27" s="99"/>
      <c r="VL27" s="99"/>
      <c r="VM27" s="99"/>
      <c r="VN27" s="99"/>
      <c r="VO27" s="99"/>
      <c r="VP27" s="99"/>
      <c r="VQ27" s="99"/>
      <c r="VR27" s="99"/>
      <c r="VS27" s="99"/>
      <c r="VT27" s="99"/>
      <c r="VU27" s="99"/>
      <c r="VV27" s="99"/>
      <c r="VW27" s="99"/>
      <c r="VX27" s="99"/>
      <c r="VY27" s="99"/>
      <c r="VZ27" s="99"/>
      <c r="WA27" s="99"/>
      <c r="WB27" s="99"/>
      <c r="WC27" s="99"/>
      <c r="WD27" s="99"/>
      <c r="WE27" s="99"/>
      <c r="WF27" s="99"/>
      <c r="WG27" s="99"/>
      <c r="WH27" s="99"/>
      <c r="WI27" s="99"/>
      <c r="WJ27" s="99"/>
      <c r="WK27" s="99"/>
      <c r="WL27" s="99"/>
      <c r="WM27" s="99"/>
      <c r="WN27" s="99"/>
      <c r="WO27" s="99"/>
      <c r="WP27" s="99"/>
      <c r="WQ27" s="99"/>
      <c r="WR27" s="99"/>
      <c r="WS27" s="99"/>
      <c r="WT27" s="99"/>
      <c r="WU27" s="99"/>
      <c r="WV27" s="99"/>
      <c r="WW27" s="99"/>
      <c r="WX27" s="99"/>
      <c r="WY27" s="99"/>
      <c r="WZ27" s="99"/>
      <c r="XA27" s="99"/>
      <c r="XB27" s="99"/>
      <c r="XC27" s="99"/>
      <c r="XD27" s="99"/>
      <c r="XE27" s="99"/>
      <c r="XF27" s="99"/>
      <c r="XG27" s="99"/>
      <c r="XH27" s="99"/>
      <c r="XI27" s="99"/>
      <c r="XJ27" s="99"/>
      <c r="XK27" s="99"/>
      <c r="XL27" s="99"/>
      <c r="XM27" s="99"/>
      <c r="XN27" s="99"/>
      <c r="XO27" s="99"/>
      <c r="XP27" s="99"/>
      <c r="XQ27" s="99"/>
      <c r="XR27" s="99"/>
      <c r="XS27" s="99"/>
      <c r="XT27" s="99"/>
      <c r="XU27" s="99"/>
      <c r="XV27" s="99"/>
      <c r="XW27" s="99"/>
      <c r="XX27" s="99"/>
      <c r="XY27" s="99"/>
      <c r="XZ27" s="99"/>
      <c r="YA27" s="99"/>
      <c r="YB27" s="99"/>
      <c r="YC27" s="99"/>
      <c r="YD27" s="99"/>
      <c r="YE27" s="99"/>
      <c r="YF27" s="99"/>
      <c r="YG27" s="99"/>
      <c r="YH27" s="99"/>
      <c r="YI27" s="99"/>
      <c r="YJ27" s="99"/>
      <c r="YK27" s="99"/>
      <c r="YL27" s="99"/>
      <c r="YM27" s="99"/>
      <c r="YN27" s="99"/>
      <c r="YO27" s="99"/>
      <c r="YP27" s="99"/>
      <c r="YQ27" s="99"/>
      <c r="YR27" s="99"/>
      <c r="YS27" s="99"/>
      <c r="YT27" s="99"/>
      <c r="YU27" s="99"/>
      <c r="YV27" s="99"/>
      <c r="YW27" s="99"/>
      <c r="YX27" s="99"/>
      <c r="YY27" s="99"/>
      <c r="YZ27" s="99"/>
      <c r="ZA27" s="99"/>
      <c r="ZB27" s="99"/>
      <c r="ZC27" s="99"/>
      <c r="ZD27" s="99"/>
      <c r="ZE27" s="99"/>
      <c r="ZF27" s="99"/>
      <c r="ZG27" s="99"/>
      <c r="ZH27" s="99"/>
      <c r="ZI27" s="99"/>
      <c r="ZJ27" s="99"/>
      <c r="ZK27" s="99"/>
      <c r="ZL27" s="99"/>
      <c r="ZM27" s="99"/>
      <c r="ZN27" s="99"/>
      <c r="ZO27" s="99"/>
      <c r="ZP27" s="99"/>
      <c r="ZQ27" s="99"/>
      <c r="ZR27" s="99"/>
      <c r="ZS27" s="99"/>
      <c r="ZT27" s="99"/>
      <c r="ZU27" s="99"/>
      <c r="ZV27" s="99"/>
      <c r="ZW27" s="99"/>
      <c r="ZX27" s="99"/>
      <c r="ZY27" s="99"/>
      <c r="ZZ27" s="99"/>
      <c r="AAA27" s="99"/>
      <c r="AAB27" s="99"/>
      <c r="AAC27" s="99"/>
      <c r="AAD27" s="99"/>
      <c r="AAE27" s="99"/>
      <c r="AAF27" s="99"/>
      <c r="AAG27" s="99"/>
      <c r="AAH27" s="99"/>
      <c r="AAI27" s="99"/>
      <c r="AAJ27" s="99"/>
      <c r="AAK27" s="99"/>
      <c r="AAL27" s="99"/>
      <c r="AAM27" s="99"/>
      <c r="AAN27" s="99"/>
      <c r="AAO27" s="99"/>
      <c r="AAP27" s="99"/>
      <c r="AAQ27" s="99"/>
      <c r="AAR27" s="99"/>
      <c r="AAS27" s="99"/>
      <c r="AAT27" s="99"/>
      <c r="AAU27" s="99"/>
      <c r="AAV27" s="99"/>
      <c r="AAW27" s="99"/>
      <c r="AAX27" s="99"/>
      <c r="AAY27" s="99"/>
      <c r="AAZ27" s="99"/>
      <c r="ABA27" s="99"/>
      <c r="ABB27" s="99"/>
      <c r="ABC27" s="99"/>
      <c r="ABD27" s="99"/>
      <c r="ABE27" s="99"/>
      <c r="ABF27" s="99"/>
      <c r="ABG27" s="99"/>
      <c r="ABH27" s="99"/>
      <c r="ABI27" s="99"/>
      <c r="ABJ27" s="99"/>
      <c r="ABK27" s="99"/>
      <c r="ABL27" s="99"/>
      <c r="ABM27" s="99"/>
      <c r="ABN27" s="99"/>
      <c r="ABO27" s="99"/>
      <c r="ABP27" s="99"/>
      <c r="ABQ27" s="99"/>
      <c r="ABR27" s="99"/>
      <c r="ABS27" s="99"/>
      <c r="ABT27" s="99"/>
      <c r="ABU27" s="99"/>
      <c r="ABV27" s="99"/>
      <c r="ABW27" s="99"/>
      <c r="ABX27" s="99"/>
      <c r="ABY27" s="99"/>
      <c r="ABZ27" s="99"/>
      <c r="ACA27" s="99"/>
      <c r="ACB27" s="99"/>
      <c r="ACC27" s="99"/>
      <c r="ACD27" s="99"/>
      <c r="ACE27" s="99"/>
      <c r="ACF27" s="99"/>
      <c r="ACG27" s="99"/>
      <c r="ACH27" s="99"/>
      <c r="ACI27" s="99"/>
      <c r="ACJ27" s="99"/>
      <c r="ACK27" s="99"/>
      <c r="ACL27" s="99"/>
      <c r="ACM27" s="99"/>
      <c r="ACN27" s="99"/>
      <c r="ACO27" s="99"/>
      <c r="ACP27" s="99"/>
      <c r="ACQ27" s="99"/>
      <c r="ACR27" s="99"/>
      <c r="ACS27" s="99"/>
      <c r="ACT27" s="99"/>
      <c r="ACU27" s="99"/>
      <c r="ACV27" s="99"/>
      <c r="ACW27" s="99"/>
      <c r="ACX27" s="99"/>
      <c r="ACY27" s="99"/>
      <c r="ACZ27" s="99"/>
      <c r="ADA27" s="99"/>
      <c r="ADB27" s="99"/>
      <c r="ADC27" s="99"/>
      <c r="ADD27" s="99"/>
      <c r="ADE27" s="99"/>
      <c r="ADF27" s="99"/>
      <c r="ADG27" s="99"/>
      <c r="ADH27" s="99"/>
      <c r="ADI27" s="99"/>
      <c r="ADJ27" s="99"/>
      <c r="ADK27" s="99"/>
      <c r="ADL27" s="99"/>
      <c r="ADM27" s="99"/>
      <c r="ADN27" s="99"/>
      <c r="ADO27" s="99"/>
      <c r="ADP27" s="99"/>
      <c r="ADQ27" s="99"/>
      <c r="ADR27" s="99"/>
      <c r="ADS27" s="99"/>
      <c r="ADT27" s="99"/>
      <c r="ADU27" s="99"/>
      <c r="ADV27" s="99"/>
      <c r="ADW27" s="99"/>
      <c r="ADX27" s="99"/>
      <c r="ADY27" s="99"/>
      <c r="ADZ27" s="99"/>
      <c r="AEA27" s="99"/>
      <c r="AEB27" s="99"/>
      <c r="AEC27" s="99"/>
      <c r="AED27" s="99"/>
      <c r="AEE27" s="99"/>
      <c r="AEF27" s="99"/>
      <c r="AEG27" s="99"/>
      <c r="AEH27" s="99"/>
      <c r="AEI27" s="99"/>
      <c r="AEJ27" s="99"/>
      <c r="AEK27" s="99"/>
      <c r="AEL27" s="99"/>
      <c r="AEM27" s="99"/>
      <c r="AEN27" s="99"/>
      <c r="AEO27" s="99"/>
      <c r="AEP27" s="99"/>
      <c r="AEQ27" s="99"/>
      <c r="AER27" s="99"/>
      <c r="AES27" s="99"/>
      <c r="AET27" s="99"/>
      <c r="AEU27" s="99"/>
      <c r="AEV27" s="99"/>
      <c r="AEW27" s="99"/>
      <c r="AEX27" s="99"/>
      <c r="AEY27" s="99"/>
      <c r="AEZ27" s="99"/>
      <c r="AFA27" s="99"/>
      <c r="AFB27" s="99"/>
      <c r="AFC27" s="99"/>
      <c r="AFD27" s="99"/>
      <c r="AFE27" s="99"/>
      <c r="AFF27" s="99"/>
      <c r="AFG27" s="99"/>
      <c r="AFH27" s="99"/>
      <c r="AFI27" s="99"/>
      <c r="AFJ27" s="99"/>
      <c r="AFK27" s="99"/>
      <c r="AFL27" s="99"/>
      <c r="AFM27" s="99"/>
      <c r="AFN27" s="99"/>
      <c r="AFO27" s="99"/>
      <c r="AFP27" s="99"/>
      <c r="AFQ27" s="99"/>
      <c r="AFR27" s="99"/>
      <c r="AFS27" s="99"/>
      <c r="AFT27" s="99"/>
      <c r="AFU27" s="99"/>
      <c r="AFV27" s="99"/>
      <c r="AFW27" s="99"/>
      <c r="AFX27" s="99"/>
      <c r="AFY27" s="99"/>
      <c r="AFZ27" s="99"/>
      <c r="AGA27" s="99"/>
      <c r="AGB27" s="99"/>
      <c r="AGC27" s="99"/>
      <c r="AGD27" s="99"/>
      <c r="AGE27" s="99"/>
      <c r="AGF27" s="99"/>
      <c r="AGG27" s="99"/>
      <c r="AGH27" s="99"/>
      <c r="AGI27" s="99"/>
      <c r="AGJ27" s="99"/>
      <c r="AGK27" s="99"/>
      <c r="AGL27" s="99"/>
      <c r="AGM27" s="99"/>
      <c r="AGN27" s="99"/>
      <c r="AGO27" s="99"/>
      <c r="AGP27" s="99"/>
      <c r="AGQ27" s="99"/>
      <c r="AGR27" s="99"/>
      <c r="AGS27" s="99"/>
      <c r="AGT27" s="99"/>
      <c r="AGU27" s="99"/>
      <c r="AGV27" s="99"/>
      <c r="AGW27" s="99"/>
      <c r="AGX27" s="99"/>
      <c r="AGY27" s="99"/>
      <c r="AGZ27" s="99"/>
      <c r="AHA27" s="99"/>
      <c r="AHB27" s="99"/>
      <c r="AHC27" s="99"/>
      <c r="AHD27" s="99"/>
      <c r="AHE27" s="99"/>
      <c r="AHF27" s="99"/>
      <c r="AHG27" s="99"/>
      <c r="AHH27" s="99"/>
      <c r="AHI27" s="99"/>
      <c r="AHJ27" s="99"/>
      <c r="AHK27" s="99"/>
      <c r="AHL27" s="99"/>
      <c r="AHM27" s="99"/>
      <c r="AHN27" s="99"/>
      <c r="AHO27" s="99"/>
      <c r="AHP27" s="99"/>
      <c r="AHQ27" s="99"/>
      <c r="AHR27" s="99"/>
      <c r="AHS27" s="99"/>
      <c r="AHT27" s="99"/>
      <c r="AHU27" s="99"/>
      <c r="AHV27" s="99"/>
      <c r="AHW27" s="99"/>
      <c r="AHX27" s="99"/>
      <c r="AHY27" s="99"/>
      <c r="AHZ27" s="99"/>
      <c r="AIA27" s="99"/>
      <c r="AIB27" s="99"/>
      <c r="AIC27" s="99"/>
      <c r="AID27" s="99"/>
      <c r="AIE27" s="99"/>
      <c r="AIF27" s="99"/>
      <c r="AIG27" s="99"/>
      <c r="AIH27" s="99"/>
      <c r="AII27" s="99"/>
      <c r="AIJ27" s="99"/>
      <c r="AIK27" s="99"/>
      <c r="AIL27" s="99"/>
      <c r="AIM27" s="99"/>
      <c r="AIN27" s="99"/>
      <c r="AIO27" s="99"/>
      <c r="AIP27" s="99"/>
      <c r="AIQ27" s="99"/>
      <c r="AIR27" s="99"/>
      <c r="AIS27" s="99"/>
      <c r="AIT27" s="99"/>
      <c r="AIU27" s="99"/>
      <c r="AIV27" s="99"/>
      <c r="AIW27" s="99"/>
      <c r="AIX27" s="99"/>
      <c r="AIY27" s="99"/>
      <c r="AIZ27" s="99"/>
      <c r="AJA27" s="99"/>
      <c r="AJB27" s="99"/>
      <c r="AJC27" s="99"/>
      <c r="AJD27" s="99"/>
      <c r="AJE27" s="99"/>
      <c r="AJF27" s="99"/>
      <c r="AJG27" s="99"/>
      <c r="AJH27" s="99"/>
      <c r="AJI27" s="99"/>
      <c r="AJJ27" s="99"/>
      <c r="AJK27" s="99"/>
      <c r="AJL27" s="99"/>
      <c r="AJM27" s="99"/>
      <c r="AJN27" s="99"/>
      <c r="AJO27" s="99"/>
      <c r="AJP27" s="99"/>
      <c r="AJQ27" s="99"/>
      <c r="AJR27" s="99"/>
      <c r="AJS27" s="99"/>
      <c r="AJT27" s="99"/>
      <c r="AJU27" s="99"/>
      <c r="AJV27" s="99"/>
      <c r="AJW27" s="99"/>
      <c r="AJX27" s="99"/>
      <c r="AJY27" s="99"/>
      <c r="AJZ27" s="99"/>
      <c r="AKA27" s="99"/>
      <c r="AKB27" s="99"/>
      <c r="AKC27" s="99"/>
      <c r="AKD27" s="99"/>
      <c r="AKE27" s="99"/>
      <c r="AKF27" s="99"/>
      <c r="AKG27" s="99"/>
      <c r="AKH27" s="99"/>
      <c r="AKI27" s="99"/>
      <c r="AKJ27" s="99"/>
      <c r="AKK27" s="99"/>
      <c r="AKL27" s="99"/>
      <c r="AKM27" s="99"/>
      <c r="AKN27" s="99"/>
      <c r="AKO27" s="99"/>
      <c r="AKP27" s="99"/>
      <c r="AKQ27" s="99"/>
      <c r="AKR27" s="99"/>
      <c r="AKS27" s="99"/>
      <c r="AKT27" s="99"/>
      <c r="AKU27" s="99"/>
      <c r="AKV27" s="99"/>
      <c r="AKW27" s="99"/>
      <c r="AKX27" s="99"/>
      <c r="AKY27" s="99"/>
      <c r="AKZ27" s="99"/>
      <c r="ALA27" s="99"/>
      <c r="ALB27" s="99"/>
      <c r="ALC27" s="99"/>
      <c r="ALD27" s="99"/>
      <c r="ALE27" s="99"/>
      <c r="ALF27" s="99"/>
      <c r="ALG27" s="99"/>
      <c r="ALH27" s="99"/>
      <c r="ALI27" s="99"/>
      <c r="ALJ27" s="99"/>
      <c r="ALK27" s="99"/>
      <c r="ALL27" s="99"/>
      <c r="ALM27" s="99"/>
      <c r="ALN27" s="99"/>
      <c r="ALO27" s="99"/>
      <c r="ALP27" s="99"/>
      <c r="ALQ27" s="99"/>
      <c r="ALR27" s="99"/>
      <c r="ALS27" s="99"/>
      <c r="ALT27" s="99"/>
      <c r="ALU27" s="99"/>
      <c r="ALV27" s="99"/>
      <c r="ALW27" s="99"/>
      <c r="ALX27" s="99"/>
      <c r="ALY27" s="99"/>
      <c r="ALZ27" s="99"/>
      <c r="AMA27" s="99"/>
      <c r="AMB27" s="99"/>
      <c r="AMC27" s="99"/>
      <c r="AMD27" s="99"/>
      <c r="AME27" s="99"/>
      <c r="AMF27" s="99"/>
      <c r="AMG27" s="99"/>
      <c r="AMH27" s="99"/>
      <c r="AMI27" s="99"/>
      <c r="AMJ27" s="99"/>
    </row>
    <row r="28" spans="1:1024" ht="15.75" customHeight="1">
      <c r="A28" s="98"/>
      <c r="B28" s="597"/>
      <c r="C28" s="597"/>
      <c r="D28" s="597"/>
      <c r="E28" s="597"/>
      <c r="F28" s="597"/>
      <c r="G28" s="125"/>
      <c r="H28" s="122" t="s">
        <v>40</v>
      </c>
      <c r="I28" s="121"/>
      <c r="J28" s="121"/>
      <c r="K28" s="121"/>
      <c r="L28" s="121"/>
      <c r="M28" s="121"/>
      <c r="N28" s="121"/>
      <c r="O28" s="121"/>
      <c r="P28" s="121"/>
      <c r="Q28" s="121"/>
      <c r="R28" s="121"/>
      <c r="S28" s="121"/>
      <c r="T28" s="121"/>
      <c r="U28" s="121"/>
      <c r="V28" s="121"/>
      <c r="W28" s="121"/>
      <c r="X28" s="121"/>
      <c r="Y28" s="121"/>
      <c r="Z28" s="125"/>
      <c r="AA28" s="127" t="s">
        <v>100</v>
      </c>
      <c r="AB28" s="127" t="s">
        <v>101</v>
      </c>
      <c r="AC28" s="127" t="s">
        <v>102</v>
      </c>
      <c r="AD28" s="146"/>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c r="LT28" s="99"/>
      <c r="LU28" s="99"/>
      <c r="LV28" s="99"/>
      <c r="LW28" s="99"/>
      <c r="LX28" s="99"/>
      <c r="LY28" s="99"/>
      <c r="LZ28" s="99"/>
      <c r="MA28" s="99"/>
      <c r="MB28" s="99"/>
      <c r="MC28" s="99"/>
      <c r="MD28" s="99"/>
      <c r="ME28" s="99"/>
      <c r="MF28" s="99"/>
      <c r="MG28" s="99"/>
      <c r="MH28" s="99"/>
      <c r="MI28" s="99"/>
      <c r="MJ28" s="99"/>
      <c r="MK28" s="99"/>
      <c r="ML28" s="99"/>
      <c r="MM28" s="99"/>
      <c r="MN28" s="99"/>
      <c r="MO28" s="99"/>
      <c r="MP28" s="99"/>
      <c r="MQ28" s="99"/>
      <c r="MR28" s="99"/>
      <c r="MS28" s="99"/>
      <c r="MT28" s="99"/>
      <c r="MU28" s="99"/>
      <c r="MV28" s="99"/>
      <c r="MW28" s="99"/>
      <c r="MX28" s="99"/>
      <c r="MY28" s="99"/>
      <c r="MZ28" s="99"/>
      <c r="NA28" s="99"/>
      <c r="NB28" s="99"/>
      <c r="NC28" s="99"/>
      <c r="ND28" s="99"/>
      <c r="NE28" s="99"/>
      <c r="NF28" s="99"/>
      <c r="NG28" s="99"/>
      <c r="NH28" s="99"/>
      <c r="NI28" s="99"/>
      <c r="NJ28" s="99"/>
      <c r="NK28" s="99"/>
      <c r="NL28" s="99"/>
      <c r="NM28" s="99"/>
      <c r="NN28" s="99"/>
      <c r="NO28" s="99"/>
      <c r="NP28" s="99"/>
      <c r="NQ28" s="99"/>
      <c r="NR28" s="99"/>
      <c r="NS28" s="99"/>
      <c r="NT28" s="99"/>
      <c r="NU28" s="99"/>
      <c r="NV28" s="99"/>
      <c r="NW28" s="99"/>
      <c r="NX28" s="99"/>
      <c r="NY28" s="99"/>
      <c r="NZ28" s="99"/>
      <c r="OA28" s="99"/>
      <c r="OB28" s="99"/>
      <c r="OC28" s="99"/>
      <c r="OD28" s="99"/>
      <c r="OE28" s="99"/>
      <c r="OF28" s="99"/>
      <c r="OG28" s="99"/>
      <c r="OH28" s="99"/>
      <c r="OI28" s="99"/>
      <c r="OJ28" s="99"/>
      <c r="OK28" s="99"/>
      <c r="OL28" s="99"/>
      <c r="OM28" s="99"/>
      <c r="ON28" s="99"/>
      <c r="OO28" s="99"/>
      <c r="OP28" s="99"/>
      <c r="OQ28" s="99"/>
      <c r="OR28" s="99"/>
      <c r="OS28" s="99"/>
      <c r="OT28" s="99"/>
      <c r="OU28" s="99"/>
      <c r="OV28" s="99"/>
      <c r="OW28" s="99"/>
      <c r="OX28" s="99"/>
      <c r="OY28" s="99"/>
      <c r="OZ28" s="99"/>
      <c r="PA28" s="99"/>
      <c r="PB28" s="99"/>
      <c r="PC28" s="99"/>
      <c r="PD28" s="99"/>
      <c r="PE28" s="99"/>
      <c r="PF28" s="99"/>
      <c r="PG28" s="99"/>
      <c r="PH28" s="99"/>
      <c r="PI28" s="99"/>
      <c r="PJ28" s="99"/>
      <c r="PK28" s="99"/>
      <c r="PL28" s="99"/>
      <c r="PM28" s="99"/>
      <c r="PN28" s="99"/>
      <c r="PO28" s="99"/>
      <c r="PP28" s="99"/>
      <c r="PQ28" s="99"/>
      <c r="PR28" s="99"/>
      <c r="PS28" s="99"/>
      <c r="PT28" s="99"/>
      <c r="PU28" s="99"/>
      <c r="PV28" s="99"/>
      <c r="PW28" s="99"/>
      <c r="PX28" s="99"/>
      <c r="PY28" s="99"/>
      <c r="PZ28" s="99"/>
      <c r="QA28" s="99"/>
      <c r="QB28" s="99"/>
      <c r="QC28" s="99"/>
      <c r="QD28" s="99"/>
      <c r="QE28" s="99"/>
      <c r="QF28" s="99"/>
      <c r="QG28" s="99"/>
      <c r="QH28" s="99"/>
      <c r="QI28" s="99"/>
      <c r="QJ28" s="99"/>
      <c r="QK28" s="99"/>
      <c r="QL28" s="99"/>
      <c r="QM28" s="99"/>
      <c r="QN28" s="99"/>
      <c r="QO28" s="99"/>
      <c r="QP28" s="99"/>
      <c r="QQ28" s="99"/>
      <c r="QR28" s="99"/>
      <c r="QS28" s="99"/>
      <c r="QT28" s="99"/>
      <c r="QU28" s="99"/>
      <c r="QV28" s="99"/>
      <c r="QW28" s="99"/>
      <c r="QX28" s="99"/>
      <c r="QY28" s="99"/>
      <c r="QZ28" s="99"/>
      <c r="RA28" s="99"/>
      <c r="RB28" s="99"/>
      <c r="RC28" s="99"/>
      <c r="RD28" s="99"/>
      <c r="RE28" s="99"/>
      <c r="RF28" s="99"/>
      <c r="RG28" s="99"/>
      <c r="RH28" s="99"/>
      <c r="RI28" s="99"/>
      <c r="RJ28" s="99"/>
      <c r="RK28" s="99"/>
      <c r="RL28" s="99"/>
      <c r="RM28" s="99"/>
      <c r="RN28" s="99"/>
      <c r="RO28" s="99"/>
      <c r="RP28" s="99"/>
      <c r="RQ28" s="99"/>
      <c r="RR28" s="99"/>
      <c r="RS28" s="99"/>
      <c r="RT28" s="99"/>
      <c r="RU28" s="99"/>
      <c r="RV28" s="99"/>
      <c r="RW28" s="99"/>
      <c r="RX28" s="99"/>
      <c r="RY28" s="99"/>
      <c r="RZ28" s="99"/>
      <c r="SA28" s="99"/>
      <c r="SB28" s="99"/>
      <c r="SC28" s="99"/>
      <c r="SD28" s="99"/>
      <c r="SE28" s="99"/>
      <c r="SF28" s="99"/>
      <c r="SG28" s="99"/>
      <c r="SH28" s="99"/>
      <c r="SI28" s="99"/>
      <c r="SJ28" s="99"/>
      <c r="SK28" s="99"/>
      <c r="SL28" s="99"/>
      <c r="SM28" s="99"/>
      <c r="SN28" s="99"/>
      <c r="SO28" s="99"/>
      <c r="SP28" s="99"/>
      <c r="SQ28" s="99"/>
      <c r="SR28" s="99"/>
      <c r="SS28" s="99"/>
      <c r="ST28" s="99"/>
      <c r="SU28" s="99"/>
      <c r="SV28" s="99"/>
      <c r="SW28" s="99"/>
      <c r="SX28" s="99"/>
      <c r="SY28" s="99"/>
      <c r="SZ28" s="99"/>
      <c r="TA28" s="99"/>
      <c r="TB28" s="99"/>
      <c r="TC28" s="99"/>
      <c r="TD28" s="99"/>
      <c r="TE28" s="99"/>
      <c r="TF28" s="99"/>
      <c r="TG28" s="99"/>
      <c r="TH28" s="99"/>
      <c r="TI28" s="99"/>
      <c r="TJ28" s="99"/>
      <c r="TK28" s="99"/>
      <c r="TL28" s="99"/>
      <c r="TM28" s="99"/>
      <c r="TN28" s="99"/>
      <c r="TO28" s="99"/>
      <c r="TP28" s="99"/>
      <c r="TQ28" s="99"/>
      <c r="TR28" s="99"/>
      <c r="TS28" s="99"/>
      <c r="TT28" s="99"/>
      <c r="TU28" s="99"/>
      <c r="TV28" s="99"/>
      <c r="TW28" s="99"/>
      <c r="TX28" s="99"/>
      <c r="TY28" s="99"/>
      <c r="TZ28" s="99"/>
      <c r="UA28" s="99"/>
      <c r="UB28" s="99"/>
      <c r="UC28" s="99"/>
      <c r="UD28" s="99"/>
      <c r="UE28" s="99"/>
      <c r="UF28" s="99"/>
      <c r="UG28" s="99"/>
      <c r="UH28" s="99"/>
      <c r="UI28" s="99"/>
      <c r="UJ28" s="99"/>
      <c r="UK28" s="99"/>
      <c r="UL28" s="99"/>
      <c r="UM28" s="99"/>
      <c r="UN28" s="99"/>
      <c r="UO28" s="99"/>
      <c r="UP28" s="99"/>
      <c r="UQ28" s="99"/>
      <c r="UR28" s="99"/>
      <c r="US28" s="99"/>
      <c r="UT28" s="99"/>
      <c r="UU28" s="99"/>
      <c r="UV28" s="99"/>
      <c r="UW28" s="99"/>
      <c r="UX28" s="99"/>
      <c r="UY28" s="99"/>
      <c r="UZ28" s="99"/>
      <c r="VA28" s="99"/>
      <c r="VB28" s="99"/>
      <c r="VC28" s="99"/>
      <c r="VD28" s="99"/>
      <c r="VE28" s="99"/>
      <c r="VF28" s="99"/>
      <c r="VG28" s="99"/>
      <c r="VH28" s="99"/>
      <c r="VI28" s="99"/>
      <c r="VJ28" s="99"/>
      <c r="VK28" s="99"/>
      <c r="VL28" s="99"/>
      <c r="VM28" s="99"/>
      <c r="VN28" s="99"/>
      <c r="VO28" s="99"/>
      <c r="VP28" s="99"/>
      <c r="VQ28" s="99"/>
      <c r="VR28" s="99"/>
      <c r="VS28" s="99"/>
      <c r="VT28" s="99"/>
      <c r="VU28" s="99"/>
      <c r="VV28" s="99"/>
      <c r="VW28" s="99"/>
      <c r="VX28" s="99"/>
      <c r="VY28" s="99"/>
      <c r="VZ28" s="99"/>
      <c r="WA28" s="99"/>
      <c r="WB28" s="99"/>
      <c r="WC28" s="99"/>
      <c r="WD28" s="99"/>
      <c r="WE28" s="99"/>
      <c r="WF28" s="99"/>
      <c r="WG28" s="99"/>
      <c r="WH28" s="99"/>
      <c r="WI28" s="99"/>
      <c r="WJ28" s="99"/>
      <c r="WK28" s="99"/>
      <c r="WL28" s="99"/>
      <c r="WM28" s="99"/>
      <c r="WN28" s="99"/>
      <c r="WO28" s="99"/>
      <c r="WP28" s="99"/>
      <c r="WQ28" s="99"/>
      <c r="WR28" s="99"/>
      <c r="WS28" s="99"/>
      <c r="WT28" s="99"/>
      <c r="WU28" s="99"/>
      <c r="WV28" s="99"/>
      <c r="WW28" s="99"/>
      <c r="WX28" s="99"/>
      <c r="WY28" s="99"/>
      <c r="WZ28" s="99"/>
      <c r="XA28" s="99"/>
      <c r="XB28" s="99"/>
      <c r="XC28" s="99"/>
      <c r="XD28" s="99"/>
      <c r="XE28" s="99"/>
      <c r="XF28" s="99"/>
      <c r="XG28" s="99"/>
      <c r="XH28" s="99"/>
      <c r="XI28" s="99"/>
      <c r="XJ28" s="99"/>
      <c r="XK28" s="99"/>
      <c r="XL28" s="99"/>
      <c r="XM28" s="99"/>
      <c r="XN28" s="99"/>
      <c r="XO28" s="99"/>
      <c r="XP28" s="99"/>
      <c r="XQ28" s="99"/>
      <c r="XR28" s="99"/>
      <c r="XS28" s="99"/>
      <c r="XT28" s="99"/>
      <c r="XU28" s="99"/>
      <c r="XV28" s="99"/>
      <c r="XW28" s="99"/>
      <c r="XX28" s="99"/>
      <c r="XY28" s="99"/>
      <c r="XZ28" s="99"/>
      <c r="YA28" s="99"/>
      <c r="YB28" s="99"/>
      <c r="YC28" s="99"/>
      <c r="YD28" s="99"/>
      <c r="YE28" s="99"/>
      <c r="YF28" s="99"/>
      <c r="YG28" s="99"/>
      <c r="YH28" s="99"/>
      <c r="YI28" s="99"/>
      <c r="YJ28" s="99"/>
      <c r="YK28" s="99"/>
      <c r="YL28" s="99"/>
      <c r="YM28" s="99"/>
      <c r="YN28" s="99"/>
      <c r="YO28" s="99"/>
      <c r="YP28" s="99"/>
      <c r="YQ28" s="99"/>
      <c r="YR28" s="99"/>
      <c r="YS28" s="99"/>
      <c r="YT28" s="99"/>
      <c r="YU28" s="99"/>
      <c r="YV28" s="99"/>
      <c r="YW28" s="99"/>
      <c r="YX28" s="99"/>
      <c r="YY28" s="99"/>
      <c r="YZ28" s="99"/>
      <c r="ZA28" s="99"/>
      <c r="ZB28" s="99"/>
      <c r="ZC28" s="99"/>
      <c r="ZD28" s="99"/>
      <c r="ZE28" s="99"/>
      <c r="ZF28" s="99"/>
      <c r="ZG28" s="99"/>
      <c r="ZH28" s="99"/>
      <c r="ZI28" s="99"/>
      <c r="ZJ28" s="99"/>
      <c r="ZK28" s="99"/>
      <c r="ZL28" s="99"/>
      <c r="ZM28" s="99"/>
      <c r="ZN28" s="99"/>
      <c r="ZO28" s="99"/>
      <c r="ZP28" s="99"/>
      <c r="ZQ28" s="99"/>
      <c r="ZR28" s="99"/>
      <c r="ZS28" s="99"/>
      <c r="ZT28" s="99"/>
      <c r="ZU28" s="99"/>
      <c r="ZV28" s="99"/>
      <c r="ZW28" s="99"/>
      <c r="ZX28" s="99"/>
      <c r="ZY28" s="99"/>
      <c r="ZZ28" s="99"/>
      <c r="AAA28" s="99"/>
      <c r="AAB28" s="99"/>
      <c r="AAC28" s="99"/>
      <c r="AAD28" s="99"/>
      <c r="AAE28" s="99"/>
      <c r="AAF28" s="99"/>
      <c r="AAG28" s="99"/>
      <c r="AAH28" s="99"/>
      <c r="AAI28" s="99"/>
      <c r="AAJ28" s="99"/>
      <c r="AAK28" s="99"/>
      <c r="AAL28" s="99"/>
      <c r="AAM28" s="99"/>
      <c r="AAN28" s="99"/>
      <c r="AAO28" s="99"/>
      <c r="AAP28" s="99"/>
      <c r="AAQ28" s="99"/>
      <c r="AAR28" s="99"/>
      <c r="AAS28" s="99"/>
      <c r="AAT28" s="99"/>
      <c r="AAU28" s="99"/>
      <c r="AAV28" s="99"/>
      <c r="AAW28" s="99"/>
      <c r="AAX28" s="99"/>
      <c r="AAY28" s="99"/>
      <c r="AAZ28" s="99"/>
      <c r="ABA28" s="99"/>
      <c r="ABB28" s="99"/>
      <c r="ABC28" s="99"/>
      <c r="ABD28" s="99"/>
      <c r="ABE28" s="99"/>
      <c r="ABF28" s="99"/>
      <c r="ABG28" s="99"/>
      <c r="ABH28" s="99"/>
      <c r="ABI28" s="99"/>
      <c r="ABJ28" s="99"/>
      <c r="ABK28" s="99"/>
      <c r="ABL28" s="99"/>
      <c r="ABM28" s="99"/>
      <c r="ABN28" s="99"/>
      <c r="ABO28" s="99"/>
      <c r="ABP28" s="99"/>
      <c r="ABQ28" s="99"/>
      <c r="ABR28" s="99"/>
      <c r="ABS28" s="99"/>
      <c r="ABT28" s="99"/>
      <c r="ABU28" s="99"/>
      <c r="ABV28" s="99"/>
      <c r="ABW28" s="99"/>
      <c r="ABX28" s="99"/>
      <c r="ABY28" s="99"/>
      <c r="ABZ28" s="99"/>
      <c r="ACA28" s="99"/>
      <c r="ACB28" s="99"/>
      <c r="ACC28" s="99"/>
      <c r="ACD28" s="99"/>
      <c r="ACE28" s="99"/>
      <c r="ACF28" s="99"/>
      <c r="ACG28" s="99"/>
      <c r="ACH28" s="99"/>
      <c r="ACI28" s="99"/>
      <c r="ACJ28" s="99"/>
      <c r="ACK28" s="99"/>
      <c r="ACL28" s="99"/>
      <c r="ACM28" s="99"/>
      <c r="ACN28" s="99"/>
      <c r="ACO28" s="99"/>
      <c r="ACP28" s="99"/>
      <c r="ACQ28" s="99"/>
      <c r="ACR28" s="99"/>
      <c r="ACS28" s="99"/>
      <c r="ACT28" s="99"/>
      <c r="ACU28" s="99"/>
      <c r="ACV28" s="99"/>
      <c r="ACW28" s="99"/>
      <c r="ACX28" s="99"/>
      <c r="ACY28" s="99"/>
      <c r="ACZ28" s="99"/>
      <c r="ADA28" s="99"/>
      <c r="ADB28" s="99"/>
      <c r="ADC28" s="99"/>
      <c r="ADD28" s="99"/>
      <c r="ADE28" s="99"/>
      <c r="ADF28" s="99"/>
      <c r="ADG28" s="99"/>
      <c r="ADH28" s="99"/>
      <c r="ADI28" s="99"/>
      <c r="ADJ28" s="99"/>
      <c r="ADK28" s="99"/>
      <c r="ADL28" s="99"/>
      <c r="ADM28" s="99"/>
      <c r="ADN28" s="99"/>
      <c r="ADO28" s="99"/>
      <c r="ADP28" s="99"/>
      <c r="ADQ28" s="99"/>
      <c r="ADR28" s="99"/>
      <c r="ADS28" s="99"/>
      <c r="ADT28" s="99"/>
      <c r="ADU28" s="99"/>
      <c r="ADV28" s="99"/>
      <c r="ADW28" s="99"/>
      <c r="ADX28" s="99"/>
      <c r="ADY28" s="99"/>
      <c r="ADZ28" s="99"/>
      <c r="AEA28" s="99"/>
      <c r="AEB28" s="99"/>
      <c r="AEC28" s="99"/>
      <c r="AED28" s="99"/>
      <c r="AEE28" s="99"/>
      <c r="AEF28" s="99"/>
      <c r="AEG28" s="99"/>
      <c r="AEH28" s="99"/>
      <c r="AEI28" s="99"/>
      <c r="AEJ28" s="99"/>
      <c r="AEK28" s="99"/>
      <c r="AEL28" s="99"/>
      <c r="AEM28" s="99"/>
      <c r="AEN28" s="99"/>
      <c r="AEO28" s="99"/>
      <c r="AEP28" s="99"/>
      <c r="AEQ28" s="99"/>
      <c r="AER28" s="99"/>
      <c r="AES28" s="99"/>
      <c r="AET28" s="99"/>
      <c r="AEU28" s="99"/>
      <c r="AEV28" s="99"/>
      <c r="AEW28" s="99"/>
      <c r="AEX28" s="99"/>
      <c r="AEY28" s="99"/>
      <c r="AEZ28" s="99"/>
      <c r="AFA28" s="99"/>
      <c r="AFB28" s="99"/>
      <c r="AFC28" s="99"/>
      <c r="AFD28" s="99"/>
      <c r="AFE28" s="99"/>
      <c r="AFF28" s="99"/>
      <c r="AFG28" s="99"/>
      <c r="AFH28" s="99"/>
      <c r="AFI28" s="99"/>
      <c r="AFJ28" s="99"/>
      <c r="AFK28" s="99"/>
      <c r="AFL28" s="99"/>
      <c r="AFM28" s="99"/>
      <c r="AFN28" s="99"/>
      <c r="AFO28" s="99"/>
      <c r="AFP28" s="99"/>
      <c r="AFQ28" s="99"/>
      <c r="AFR28" s="99"/>
      <c r="AFS28" s="99"/>
      <c r="AFT28" s="99"/>
      <c r="AFU28" s="99"/>
      <c r="AFV28" s="99"/>
      <c r="AFW28" s="99"/>
      <c r="AFX28" s="99"/>
      <c r="AFY28" s="99"/>
      <c r="AFZ28" s="99"/>
      <c r="AGA28" s="99"/>
      <c r="AGB28" s="99"/>
      <c r="AGC28" s="99"/>
      <c r="AGD28" s="99"/>
      <c r="AGE28" s="99"/>
      <c r="AGF28" s="99"/>
      <c r="AGG28" s="99"/>
      <c r="AGH28" s="99"/>
      <c r="AGI28" s="99"/>
      <c r="AGJ28" s="99"/>
      <c r="AGK28" s="99"/>
      <c r="AGL28" s="99"/>
      <c r="AGM28" s="99"/>
      <c r="AGN28" s="99"/>
      <c r="AGO28" s="99"/>
      <c r="AGP28" s="99"/>
      <c r="AGQ28" s="99"/>
      <c r="AGR28" s="99"/>
      <c r="AGS28" s="99"/>
      <c r="AGT28" s="99"/>
      <c r="AGU28" s="99"/>
      <c r="AGV28" s="99"/>
      <c r="AGW28" s="99"/>
      <c r="AGX28" s="99"/>
      <c r="AGY28" s="99"/>
      <c r="AGZ28" s="99"/>
      <c r="AHA28" s="99"/>
      <c r="AHB28" s="99"/>
      <c r="AHC28" s="99"/>
      <c r="AHD28" s="99"/>
      <c r="AHE28" s="99"/>
      <c r="AHF28" s="99"/>
      <c r="AHG28" s="99"/>
      <c r="AHH28" s="99"/>
      <c r="AHI28" s="99"/>
      <c r="AHJ28" s="99"/>
      <c r="AHK28" s="99"/>
      <c r="AHL28" s="99"/>
      <c r="AHM28" s="99"/>
      <c r="AHN28" s="99"/>
      <c r="AHO28" s="99"/>
      <c r="AHP28" s="99"/>
      <c r="AHQ28" s="99"/>
      <c r="AHR28" s="99"/>
      <c r="AHS28" s="99"/>
      <c r="AHT28" s="99"/>
      <c r="AHU28" s="99"/>
      <c r="AHV28" s="99"/>
      <c r="AHW28" s="99"/>
      <c r="AHX28" s="99"/>
      <c r="AHY28" s="99"/>
      <c r="AHZ28" s="99"/>
      <c r="AIA28" s="99"/>
      <c r="AIB28" s="99"/>
      <c r="AIC28" s="99"/>
      <c r="AID28" s="99"/>
      <c r="AIE28" s="99"/>
      <c r="AIF28" s="99"/>
      <c r="AIG28" s="99"/>
      <c r="AIH28" s="99"/>
      <c r="AII28" s="99"/>
      <c r="AIJ28" s="99"/>
      <c r="AIK28" s="99"/>
      <c r="AIL28" s="99"/>
      <c r="AIM28" s="99"/>
      <c r="AIN28" s="99"/>
      <c r="AIO28" s="99"/>
      <c r="AIP28" s="99"/>
      <c r="AIQ28" s="99"/>
      <c r="AIR28" s="99"/>
      <c r="AIS28" s="99"/>
      <c r="AIT28" s="99"/>
      <c r="AIU28" s="99"/>
      <c r="AIV28" s="99"/>
      <c r="AIW28" s="99"/>
      <c r="AIX28" s="99"/>
      <c r="AIY28" s="99"/>
      <c r="AIZ28" s="99"/>
      <c r="AJA28" s="99"/>
      <c r="AJB28" s="99"/>
      <c r="AJC28" s="99"/>
      <c r="AJD28" s="99"/>
      <c r="AJE28" s="99"/>
      <c r="AJF28" s="99"/>
      <c r="AJG28" s="99"/>
      <c r="AJH28" s="99"/>
      <c r="AJI28" s="99"/>
      <c r="AJJ28" s="99"/>
      <c r="AJK28" s="99"/>
      <c r="AJL28" s="99"/>
      <c r="AJM28" s="99"/>
      <c r="AJN28" s="99"/>
      <c r="AJO28" s="99"/>
      <c r="AJP28" s="99"/>
      <c r="AJQ28" s="99"/>
      <c r="AJR28" s="99"/>
      <c r="AJS28" s="99"/>
      <c r="AJT28" s="99"/>
      <c r="AJU28" s="99"/>
      <c r="AJV28" s="99"/>
      <c r="AJW28" s="99"/>
      <c r="AJX28" s="99"/>
      <c r="AJY28" s="99"/>
      <c r="AJZ28" s="99"/>
      <c r="AKA28" s="99"/>
      <c r="AKB28" s="99"/>
      <c r="AKC28" s="99"/>
      <c r="AKD28" s="99"/>
      <c r="AKE28" s="99"/>
      <c r="AKF28" s="99"/>
      <c r="AKG28" s="99"/>
      <c r="AKH28" s="99"/>
      <c r="AKI28" s="99"/>
      <c r="AKJ28" s="99"/>
      <c r="AKK28" s="99"/>
      <c r="AKL28" s="99"/>
      <c r="AKM28" s="99"/>
      <c r="AKN28" s="99"/>
      <c r="AKO28" s="99"/>
      <c r="AKP28" s="99"/>
      <c r="AKQ28" s="99"/>
      <c r="AKR28" s="99"/>
      <c r="AKS28" s="99"/>
      <c r="AKT28" s="99"/>
      <c r="AKU28" s="99"/>
      <c r="AKV28" s="99"/>
      <c r="AKW28" s="99"/>
      <c r="AKX28" s="99"/>
      <c r="AKY28" s="99"/>
      <c r="AKZ28" s="99"/>
      <c r="ALA28" s="99"/>
      <c r="ALB28" s="99"/>
      <c r="ALC28" s="99"/>
      <c r="ALD28" s="99"/>
      <c r="ALE28" s="99"/>
      <c r="ALF28" s="99"/>
      <c r="ALG28" s="99"/>
      <c r="ALH28" s="99"/>
      <c r="ALI28" s="99"/>
      <c r="ALJ28" s="99"/>
      <c r="ALK28" s="99"/>
      <c r="ALL28" s="99"/>
      <c r="ALM28" s="99"/>
      <c r="ALN28" s="99"/>
      <c r="ALO28" s="99"/>
      <c r="ALP28" s="99"/>
      <c r="ALQ28" s="99"/>
      <c r="ALR28" s="99"/>
      <c r="ALS28" s="99"/>
      <c r="ALT28" s="99"/>
      <c r="ALU28" s="99"/>
      <c r="ALV28" s="99"/>
      <c r="ALW28" s="99"/>
      <c r="ALX28" s="99"/>
      <c r="ALY28" s="99"/>
      <c r="ALZ28" s="99"/>
      <c r="AMA28" s="99"/>
      <c r="AMB28" s="99"/>
      <c r="AMC28" s="99"/>
      <c r="AMD28" s="99"/>
      <c r="AME28" s="99"/>
      <c r="AMF28" s="99"/>
      <c r="AMG28" s="99"/>
      <c r="AMH28" s="99"/>
      <c r="AMI28" s="99"/>
      <c r="AMJ28" s="99"/>
    </row>
    <row r="29" spans="1:1024" ht="18.75" customHeight="1">
      <c r="A29" s="98"/>
      <c r="B29" s="597"/>
      <c r="C29" s="597"/>
      <c r="D29" s="597"/>
      <c r="E29" s="597"/>
      <c r="F29" s="597"/>
      <c r="G29" s="125"/>
      <c r="H29" s="121"/>
      <c r="I29" s="129" t="s">
        <v>30</v>
      </c>
      <c r="J29" s="599" t="s">
        <v>31</v>
      </c>
      <c r="K29" s="599"/>
      <c r="L29" s="599"/>
      <c r="M29" s="599"/>
      <c r="N29" s="599"/>
      <c r="O29" s="599"/>
      <c r="P29" s="599"/>
      <c r="Q29" s="599"/>
      <c r="R29" s="599"/>
      <c r="S29" s="599"/>
      <c r="T29" s="599"/>
      <c r="U29" s="134"/>
      <c r="V29" s="600"/>
      <c r="W29" s="600"/>
      <c r="X29" s="131" t="s">
        <v>32</v>
      </c>
      <c r="Y29" s="121"/>
      <c r="Z29" s="125"/>
      <c r="AA29" s="127"/>
      <c r="AB29" s="127"/>
      <c r="AC29" s="127"/>
      <c r="AD29" s="128"/>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c r="GH29" s="99"/>
      <c r="GI29" s="99"/>
      <c r="GJ29" s="99"/>
      <c r="GK29" s="99"/>
      <c r="GL29" s="99"/>
      <c r="GM29" s="99"/>
      <c r="GN29" s="99"/>
      <c r="GO29" s="99"/>
      <c r="GP29" s="99"/>
      <c r="GQ29" s="99"/>
      <c r="GR29" s="99"/>
      <c r="GS29" s="99"/>
      <c r="GT29" s="99"/>
      <c r="GU29" s="99"/>
      <c r="GV29" s="99"/>
      <c r="GW29" s="99"/>
      <c r="GX29" s="99"/>
      <c r="GY29" s="99"/>
      <c r="GZ29" s="99"/>
      <c r="HA29" s="99"/>
      <c r="HB29" s="99"/>
      <c r="HC29" s="99"/>
      <c r="HD29" s="99"/>
      <c r="HE29" s="99"/>
      <c r="HF29" s="99"/>
      <c r="HG29" s="99"/>
      <c r="HH29" s="99"/>
      <c r="HI29" s="99"/>
      <c r="HJ29" s="99"/>
      <c r="HK29" s="99"/>
      <c r="HL29" s="99"/>
      <c r="HM29" s="99"/>
      <c r="HN29" s="99"/>
      <c r="HO29" s="99"/>
      <c r="HP29" s="99"/>
      <c r="HQ29" s="99"/>
      <c r="HR29" s="99"/>
      <c r="HS29" s="99"/>
      <c r="HT29" s="99"/>
      <c r="HU29" s="99"/>
      <c r="HV29" s="99"/>
      <c r="HW29" s="99"/>
      <c r="HX29" s="99"/>
      <c r="HY29" s="99"/>
      <c r="HZ29" s="99"/>
      <c r="IA29" s="99"/>
      <c r="IB29" s="99"/>
      <c r="IC29" s="99"/>
      <c r="ID29" s="99"/>
      <c r="IE29" s="99"/>
      <c r="IF29" s="99"/>
      <c r="IG29" s="99"/>
      <c r="IH29" s="99"/>
      <c r="II29" s="99"/>
      <c r="IJ29" s="99"/>
      <c r="IK29" s="99"/>
      <c r="IL29" s="99"/>
      <c r="IM29" s="99"/>
      <c r="IN29" s="99"/>
      <c r="IO29" s="99"/>
      <c r="IP29" s="99"/>
      <c r="IQ29" s="99"/>
      <c r="IR29" s="99"/>
      <c r="IS29" s="99"/>
      <c r="IT29" s="99"/>
      <c r="IU29" s="99"/>
      <c r="IV29" s="99"/>
      <c r="IW29" s="99"/>
      <c r="IX29" s="99"/>
      <c r="IY29" s="99"/>
      <c r="IZ29" s="99"/>
      <c r="JA29" s="99"/>
      <c r="JB29" s="99"/>
      <c r="JC29" s="99"/>
      <c r="JD29" s="99"/>
      <c r="JE29" s="99"/>
      <c r="JF29" s="99"/>
      <c r="JG29" s="99"/>
      <c r="JH29" s="99"/>
      <c r="JI29" s="99"/>
      <c r="JJ29" s="99"/>
      <c r="JK29" s="99"/>
      <c r="JL29" s="99"/>
      <c r="JM29" s="99"/>
      <c r="JN29" s="99"/>
      <c r="JO29" s="99"/>
      <c r="JP29" s="99"/>
      <c r="JQ29" s="99"/>
      <c r="JR29" s="99"/>
      <c r="JS29" s="99"/>
      <c r="JT29" s="99"/>
      <c r="JU29" s="99"/>
      <c r="JV29" s="99"/>
      <c r="JW29" s="99"/>
      <c r="JX29" s="99"/>
      <c r="JY29" s="99"/>
      <c r="JZ29" s="99"/>
      <c r="KA29" s="99"/>
      <c r="KB29" s="99"/>
      <c r="KC29" s="99"/>
      <c r="KD29" s="99"/>
      <c r="KE29" s="99"/>
      <c r="KF29" s="99"/>
      <c r="KG29" s="99"/>
      <c r="KH29" s="99"/>
      <c r="KI29" s="99"/>
      <c r="KJ29" s="99"/>
      <c r="KK29" s="99"/>
      <c r="KL29" s="99"/>
      <c r="KM29" s="99"/>
      <c r="KN29" s="99"/>
      <c r="KO29" s="99"/>
      <c r="KP29" s="99"/>
      <c r="KQ29" s="99"/>
      <c r="KR29" s="99"/>
      <c r="KS29" s="99"/>
      <c r="KT29" s="99"/>
      <c r="KU29" s="99"/>
      <c r="KV29" s="99"/>
      <c r="KW29" s="99"/>
      <c r="KX29" s="99"/>
      <c r="KY29" s="99"/>
      <c r="KZ29" s="99"/>
      <c r="LA29" s="99"/>
      <c r="LB29" s="99"/>
      <c r="LC29" s="99"/>
      <c r="LD29" s="99"/>
      <c r="LE29" s="99"/>
      <c r="LF29" s="99"/>
      <c r="LG29" s="99"/>
      <c r="LH29" s="99"/>
      <c r="LI29" s="99"/>
      <c r="LJ29" s="99"/>
      <c r="LK29" s="99"/>
      <c r="LL29" s="99"/>
      <c r="LM29" s="99"/>
      <c r="LN29" s="99"/>
      <c r="LO29" s="99"/>
      <c r="LP29" s="99"/>
      <c r="LQ29" s="99"/>
      <c r="LR29" s="99"/>
      <c r="LS29" s="99"/>
      <c r="LT29" s="99"/>
      <c r="LU29" s="99"/>
      <c r="LV29" s="99"/>
      <c r="LW29" s="99"/>
      <c r="LX29" s="99"/>
      <c r="LY29" s="99"/>
      <c r="LZ29" s="99"/>
      <c r="MA29" s="99"/>
      <c r="MB29" s="99"/>
      <c r="MC29" s="99"/>
      <c r="MD29" s="99"/>
      <c r="ME29" s="99"/>
      <c r="MF29" s="99"/>
      <c r="MG29" s="99"/>
      <c r="MH29" s="99"/>
      <c r="MI29" s="99"/>
      <c r="MJ29" s="99"/>
      <c r="MK29" s="99"/>
      <c r="ML29" s="99"/>
      <c r="MM29" s="99"/>
      <c r="MN29" s="99"/>
      <c r="MO29" s="99"/>
      <c r="MP29" s="99"/>
      <c r="MQ29" s="99"/>
      <c r="MR29" s="99"/>
      <c r="MS29" s="99"/>
      <c r="MT29" s="99"/>
      <c r="MU29" s="99"/>
      <c r="MV29" s="99"/>
      <c r="MW29" s="99"/>
      <c r="MX29" s="99"/>
      <c r="MY29" s="99"/>
      <c r="MZ29" s="99"/>
      <c r="NA29" s="99"/>
      <c r="NB29" s="99"/>
      <c r="NC29" s="99"/>
      <c r="ND29" s="99"/>
      <c r="NE29" s="99"/>
      <c r="NF29" s="99"/>
      <c r="NG29" s="99"/>
      <c r="NH29" s="99"/>
      <c r="NI29" s="99"/>
      <c r="NJ29" s="99"/>
      <c r="NK29" s="99"/>
      <c r="NL29" s="99"/>
      <c r="NM29" s="99"/>
      <c r="NN29" s="99"/>
      <c r="NO29" s="99"/>
      <c r="NP29" s="99"/>
      <c r="NQ29" s="99"/>
      <c r="NR29" s="99"/>
      <c r="NS29" s="99"/>
      <c r="NT29" s="99"/>
      <c r="NU29" s="99"/>
      <c r="NV29" s="99"/>
      <c r="NW29" s="99"/>
      <c r="NX29" s="99"/>
      <c r="NY29" s="99"/>
      <c r="NZ29" s="99"/>
      <c r="OA29" s="99"/>
      <c r="OB29" s="99"/>
      <c r="OC29" s="99"/>
      <c r="OD29" s="99"/>
      <c r="OE29" s="99"/>
      <c r="OF29" s="99"/>
      <c r="OG29" s="99"/>
      <c r="OH29" s="99"/>
      <c r="OI29" s="99"/>
      <c r="OJ29" s="99"/>
      <c r="OK29" s="99"/>
      <c r="OL29" s="99"/>
      <c r="OM29" s="99"/>
      <c r="ON29" s="99"/>
      <c r="OO29" s="99"/>
      <c r="OP29" s="99"/>
      <c r="OQ29" s="99"/>
      <c r="OR29" s="99"/>
      <c r="OS29" s="99"/>
      <c r="OT29" s="99"/>
      <c r="OU29" s="99"/>
      <c r="OV29" s="99"/>
      <c r="OW29" s="99"/>
      <c r="OX29" s="99"/>
      <c r="OY29" s="99"/>
      <c r="OZ29" s="99"/>
      <c r="PA29" s="99"/>
      <c r="PB29" s="99"/>
      <c r="PC29" s="99"/>
      <c r="PD29" s="99"/>
      <c r="PE29" s="99"/>
      <c r="PF29" s="99"/>
      <c r="PG29" s="99"/>
      <c r="PH29" s="99"/>
      <c r="PI29" s="99"/>
      <c r="PJ29" s="99"/>
      <c r="PK29" s="99"/>
      <c r="PL29" s="99"/>
      <c r="PM29" s="99"/>
      <c r="PN29" s="99"/>
      <c r="PO29" s="99"/>
      <c r="PP29" s="99"/>
      <c r="PQ29" s="99"/>
      <c r="PR29" s="99"/>
      <c r="PS29" s="99"/>
      <c r="PT29" s="99"/>
      <c r="PU29" s="99"/>
      <c r="PV29" s="99"/>
      <c r="PW29" s="99"/>
      <c r="PX29" s="99"/>
      <c r="PY29" s="99"/>
      <c r="PZ29" s="99"/>
      <c r="QA29" s="99"/>
      <c r="QB29" s="99"/>
      <c r="QC29" s="99"/>
      <c r="QD29" s="99"/>
      <c r="QE29" s="99"/>
      <c r="QF29" s="99"/>
      <c r="QG29" s="99"/>
      <c r="QH29" s="99"/>
      <c r="QI29" s="99"/>
      <c r="QJ29" s="99"/>
      <c r="QK29" s="99"/>
      <c r="QL29" s="99"/>
      <c r="QM29" s="99"/>
      <c r="QN29" s="99"/>
      <c r="QO29" s="99"/>
      <c r="QP29" s="99"/>
      <c r="QQ29" s="99"/>
      <c r="QR29" s="99"/>
      <c r="QS29" s="99"/>
      <c r="QT29" s="99"/>
      <c r="QU29" s="99"/>
      <c r="QV29" s="99"/>
      <c r="QW29" s="99"/>
      <c r="QX29" s="99"/>
      <c r="QY29" s="99"/>
      <c r="QZ29" s="99"/>
      <c r="RA29" s="99"/>
      <c r="RB29" s="99"/>
      <c r="RC29" s="99"/>
      <c r="RD29" s="99"/>
      <c r="RE29" s="99"/>
      <c r="RF29" s="99"/>
      <c r="RG29" s="99"/>
      <c r="RH29" s="99"/>
      <c r="RI29" s="99"/>
      <c r="RJ29" s="99"/>
      <c r="RK29" s="99"/>
      <c r="RL29" s="99"/>
      <c r="RM29" s="99"/>
      <c r="RN29" s="99"/>
      <c r="RO29" s="99"/>
      <c r="RP29" s="99"/>
      <c r="RQ29" s="99"/>
      <c r="RR29" s="99"/>
      <c r="RS29" s="99"/>
      <c r="RT29" s="99"/>
      <c r="RU29" s="99"/>
      <c r="RV29" s="99"/>
      <c r="RW29" s="99"/>
      <c r="RX29" s="99"/>
      <c r="RY29" s="99"/>
      <c r="RZ29" s="99"/>
      <c r="SA29" s="99"/>
      <c r="SB29" s="99"/>
      <c r="SC29" s="99"/>
      <c r="SD29" s="99"/>
      <c r="SE29" s="99"/>
      <c r="SF29" s="99"/>
      <c r="SG29" s="99"/>
      <c r="SH29" s="99"/>
      <c r="SI29" s="99"/>
      <c r="SJ29" s="99"/>
      <c r="SK29" s="99"/>
      <c r="SL29" s="99"/>
      <c r="SM29" s="99"/>
      <c r="SN29" s="99"/>
      <c r="SO29" s="99"/>
      <c r="SP29" s="99"/>
      <c r="SQ29" s="99"/>
      <c r="SR29" s="99"/>
      <c r="SS29" s="99"/>
      <c r="ST29" s="99"/>
      <c r="SU29" s="99"/>
      <c r="SV29" s="99"/>
      <c r="SW29" s="99"/>
      <c r="SX29" s="99"/>
      <c r="SY29" s="99"/>
      <c r="SZ29" s="99"/>
      <c r="TA29" s="99"/>
      <c r="TB29" s="99"/>
      <c r="TC29" s="99"/>
      <c r="TD29" s="99"/>
      <c r="TE29" s="99"/>
      <c r="TF29" s="99"/>
      <c r="TG29" s="99"/>
      <c r="TH29" s="99"/>
      <c r="TI29" s="99"/>
      <c r="TJ29" s="99"/>
      <c r="TK29" s="99"/>
      <c r="TL29" s="99"/>
      <c r="TM29" s="99"/>
      <c r="TN29" s="99"/>
      <c r="TO29" s="99"/>
      <c r="TP29" s="99"/>
      <c r="TQ29" s="99"/>
      <c r="TR29" s="99"/>
      <c r="TS29" s="99"/>
      <c r="TT29" s="99"/>
      <c r="TU29" s="99"/>
      <c r="TV29" s="99"/>
      <c r="TW29" s="99"/>
      <c r="TX29" s="99"/>
      <c r="TY29" s="99"/>
      <c r="TZ29" s="99"/>
      <c r="UA29" s="99"/>
      <c r="UB29" s="99"/>
      <c r="UC29" s="99"/>
      <c r="UD29" s="99"/>
      <c r="UE29" s="99"/>
      <c r="UF29" s="99"/>
      <c r="UG29" s="99"/>
      <c r="UH29" s="99"/>
      <c r="UI29" s="99"/>
      <c r="UJ29" s="99"/>
      <c r="UK29" s="99"/>
      <c r="UL29" s="99"/>
      <c r="UM29" s="99"/>
      <c r="UN29" s="99"/>
      <c r="UO29" s="99"/>
      <c r="UP29" s="99"/>
      <c r="UQ29" s="99"/>
      <c r="UR29" s="99"/>
      <c r="US29" s="99"/>
      <c r="UT29" s="99"/>
      <c r="UU29" s="99"/>
      <c r="UV29" s="99"/>
      <c r="UW29" s="99"/>
      <c r="UX29" s="99"/>
      <c r="UY29" s="99"/>
      <c r="UZ29" s="99"/>
      <c r="VA29" s="99"/>
      <c r="VB29" s="99"/>
      <c r="VC29" s="99"/>
      <c r="VD29" s="99"/>
      <c r="VE29" s="99"/>
      <c r="VF29" s="99"/>
      <c r="VG29" s="99"/>
      <c r="VH29" s="99"/>
      <c r="VI29" s="99"/>
      <c r="VJ29" s="99"/>
      <c r="VK29" s="99"/>
      <c r="VL29" s="99"/>
      <c r="VM29" s="99"/>
      <c r="VN29" s="99"/>
      <c r="VO29" s="99"/>
      <c r="VP29" s="99"/>
      <c r="VQ29" s="99"/>
      <c r="VR29" s="99"/>
      <c r="VS29" s="99"/>
      <c r="VT29" s="99"/>
      <c r="VU29" s="99"/>
      <c r="VV29" s="99"/>
      <c r="VW29" s="99"/>
      <c r="VX29" s="99"/>
      <c r="VY29" s="99"/>
      <c r="VZ29" s="99"/>
      <c r="WA29" s="99"/>
      <c r="WB29" s="99"/>
      <c r="WC29" s="99"/>
      <c r="WD29" s="99"/>
      <c r="WE29" s="99"/>
      <c r="WF29" s="99"/>
      <c r="WG29" s="99"/>
      <c r="WH29" s="99"/>
      <c r="WI29" s="99"/>
      <c r="WJ29" s="99"/>
      <c r="WK29" s="99"/>
      <c r="WL29" s="99"/>
      <c r="WM29" s="99"/>
      <c r="WN29" s="99"/>
      <c r="WO29" s="99"/>
      <c r="WP29" s="99"/>
      <c r="WQ29" s="99"/>
      <c r="WR29" s="99"/>
      <c r="WS29" s="99"/>
      <c r="WT29" s="99"/>
      <c r="WU29" s="99"/>
      <c r="WV29" s="99"/>
      <c r="WW29" s="99"/>
      <c r="WX29" s="99"/>
      <c r="WY29" s="99"/>
      <c r="WZ29" s="99"/>
      <c r="XA29" s="99"/>
      <c r="XB29" s="99"/>
      <c r="XC29" s="99"/>
      <c r="XD29" s="99"/>
      <c r="XE29" s="99"/>
      <c r="XF29" s="99"/>
      <c r="XG29" s="99"/>
      <c r="XH29" s="99"/>
      <c r="XI29" s="99"/>
      <c r="XJ29" s="99"/>
      <c r="XK29" s="99"/>
      <c r="XL29" s="99"/>
      <c r="XM29" s="99"/>
      <c r="XN29" s="99"/>
      <c r="XO29" s="99"/>
      <c r="XP29" s="99"/>
      <c r="XQ29" s="99"/>
      <c r="XR29" s="99"/>
      <c r="XS29" s="99"/>
      <c r="XT29" s="99"/>
      <c r="XU29" s="99"/>
      <c r="XV29" s="99"/>
      <c r="XW29" s="99"/>
      <c r="XX29" s="99"/>
      <c r="XY29" s="99"/>
      <c r="XZ29" s="99"/>
      <c r="YA29" s="99"/>
      <c r="YB29" s="99"/>
      <c r="YC29" s="99"/>
      <c r="YD29" s="99"/>
      <c r="YE29" s="99"/>
      <c r="YF29" s="99"/>
      <c r="YG29" s="99"/>
      <c r="YH29" s="99"/>
      <c r="YI29" s="99"/>
      <c r="YJ29" s="99"/>
      <c r="YK29" s="99"/>
      <c r="YL29" s="99"/>
      <c r="YM29" s="99"/>
      <c r="YN29" s="99"/>
      <c r="YO29" s="99"/>
      <c r="YP29" s="99"/>
      <c r="YQ29" s="99"/>
      <c r="YR29" s="99"/>
      <c r="YS29" s="99"/>
      <c r="YT29" s="99"/>
      <c r="YU29" s="99"/>
      <c r="YV29" s="99"/>
      <c r="YW29" s="99"/>
      <c r="YX29" s="99"/>
      <c r="YY29" s="99"/>
      <c r="YZ29" s="99"/>
      <c r="ZA29" s="99"/>
      <c r="ZB29" s="99"/>
      <c r="ZC29" s="99"/>
      <c r="ZD29" s="99"/>
      <c r="ZE29" s="99"/>
      <c r="ZF29" s="99"/>
      <c r="ZG29" s="99"/>
      <c r="ZH29" s="99"/>
      <c r="ZI29" s="99"/>
      <c r="ZJ29" s="99"/>
      <c r="ZK29" s="99"/>
      <c r="ZL29" s="99"/>
      <c r="ZM29" s="99"/>
      <c r="ZN29" s="99"/>
      <c r="ZO29" s="99"/>
      <c r="ZP29" s="99"/>
      <c r="ZQ29" s="99"/>
      <c r="ZR29" s="99"/>
      <c r="ZS29" s="99"/>
      <c r="ZT29" s="99"/>
      <c r="ZU29" s="99"/>
      <c r="ZV29" s="99"/>
      <c r="ZW29" s="99"/>
      <c r="ZX29" s="99"/>
      <c r="ZY29" s="99"/>
      <c r="ZZ29" s="99"/>
      <c r="AAA29" s="99"/>
      <c r="AAB29" s="99"/>
      <c r="AAC29" s="99"/>
      <c r="AAD29" s="99"/>
      <c r="AAE29" s="99"/>
      <c r="AAF29" s="99"/>
      <c r="AAG29" s="99"/>
      <c r="AAH29" s="99"/>
      <c r="AAI29" s="99"/>
      <c r="AAJ29" s="99"/>
      <c r="AAK29" s="99"/>
      <c r="AAL29" s="99"/>
      <c r="AAM29" s="99"/>
      <c r="AAN29" s="99"/>
      <c r="AAO29" s="99"/>
      <c r="AAP29" s="99"/>
      <c r="AAQ29" s="99"/>
      <c r="AAR29" s="99"/>
      <c r="AAS29" s="99"/>
      <c r="AAT29" s="99"/>
      <c r="AAU29" s="99"/>
      <c r="AAV29" s="99"/>
      <c r="AAW29" s="99"/>
      <c r="AAX29" s="99"/>
      <c r="AAY29" s="99"/>
      <c r="AAZ29" s="99"/>
      <c r="ABA29" s="99"/>
      <c r="ABB29" s="99"/>
      <c r="ABC29" s="99"/>
      <c r="ABD29" s="99"/>
      <c r="ABE29" s="99"/>
      <c r="ABF29" s="99"/>
      <c r="ABG29" s="99"/>
      <c r="ABH29" s="99"/>
      <c r="ABI29" s="99"/>
      <c r="ABJ29" s="99"/>
      <c r="ABK29" s="99"/>
      <c r="ABL29" s="99"/>
      <c r="ABM29" s="99"/>
      <c r="ABN29" s="99"/>
      <c r="ABO29" s="99"/>
      <c r="ABP29" s="99"/>
      <c r="ABQ29" s="99"/>
      <c r="ABR29" s="99"/>
      <c r="ABS29" s="99"/>
      <c r="ABT29" s="99"/>
      <c r="ABU29" s="99"/>
      <c r="ABV29" s="99"/>
      <c r="ABW29" s="99"/>
      <c r="ABX29" s="99"/>
      <c r="ABY29" s="99"/>
      <c r="ABZ29" s="99"/>
      <c r="ACA29" s="99"/>
      <c r="ACB29" s="99"/>
      <c r="ACC29" s="99"/>
      <c r="ACD29" s="99"/>
      <c r="ACE29" s="99"/>
      <c r="ACF29" s="99"/>
      <c r="ACG29" s="99"/>
      <c r="ACH29" s="99"/>
      <c r="ACI29" s="99"/>
      <c r="ACJ29" s="99"/>
      <c r="ACK29" s="99"/>
      <c r="ACL29" s="99"/>
      <c r="ACM29" s="99"/>
      <c r="ACN29" s="99"/>
      <c r="ACO29" s="99"/>
      <c r="ACP29" s="99"/>
      <c r="ACQ29" s="99"/>
      <c r="ACR29" s="99"/>
      <c r="ACS29" s="99"/>
      <c r="ACT29" s="99"/>
      <c r="ACU29" s="99"/>
      <c r="ACV29" s="99"/>
      <c r="ACW29" s="99"/>
      <c r="ACX29" s="99"/>
      <c r="ACY29" s="99"/>
      <c r="ACZ29" s="99"/>
      <c r="ADA29" s="99"/>
      <c r="ADB29" s="99"/>
      <c r="ADC29" s="99"/>
      <c r="ADD29" s="99"/>
      <c r="ADE29" s="99"/>
      <c r="ADF29" s="99"/>
      <c r="ADG29" s="99"/>
      <c r="ADH29" s="99"/>
      <c r="ADI29" s="99"/>
      <c r="ADJ29" s="99"/>
      <c r="ADK29" s="99"/>
      <c r="ADL29" s="99"/>
      <c r="ADM29" s="99"/>
      <c r="ADN29" s="99"/>
      <c r="ADO29" s="99"/>
      <c r="ADP29" s="99"/>
      <c r="ADQ29" s="99"/>
      <c r="ADR29" s="99"/>
      <c r="ADS29" s="99"/>
      <c r="ADT29" s="99"/>
      <c r="ADU29" s="99"/>
      <c r="ADV29" s="99"/>
      <c r="ADW29" s="99"/>
      <c r="ADX29" s="99"/>
      <c r="ADY29" s="99"/>
      <c r="ADZ29" s="99"/>
      <c r="AEA29" s="99"/>
      <c r="AEB29" s="99"/>
      <c r="AEC29" s="99"/>
      <c r="AED29" s="99"/>
      <c r="AEE29" s="99"/>
      <c r="AEF29" s="99"/>
      <c r="AEG29" s="99"/>
      <c r="AEH29" s="99"/>
      <c r="AEI29" s="99"/>
      <c r="AEJ29" s="99"/>
      <c r="AEK29" s="99"/>
      <c r="AEL29" s="99"/>
      <c r="AEM29" s="99"/>
      <c r="AEN29" s="99"/>
      <c r="AEO29" s="99"/>
      <c r="AEP29" s="99"/>
      <c r="AEQ29" s="99"/>
      <c r="AER29" s="99"/>
      <c r="AES29" s="99"/>
      <c r="AET29" s="99"/>
      <c r="AEU29" s="99"/>
      <c r="AEV29" s="99"/>
      <c r="AEW29" s="99"/>
      <c r="AEX29" s="99"/>
      <c r="AEY29" s="99"/>
      <c r="AEZ29" s="99"/>
      <c r="AFA29" s="99"/>
      <c r="AFB29" s="99"/>
      <c r="AFC29" s="99"/>
      <c r="AFD29" s="99"/>
      <c r="AFE29" s="99"/>
      <c r="AFF29" s="99"/>
      <c r="AFG29" s="99"/>
      <c r="AFH29" s="99"/>
      <c r="AFI29" s="99"/>
      <c r="AFJ29" s="99"/>
      <c r="AFK29" s="99"/>
      <c r="AFL29" s="99"/>
      <c r="AFM29" s="99"/>
      <c r="AFN29" s="99"/>
      <c r="AFO29" s="99"/>
      <c r="AFP29" s="99"/>
      <c r="AFQ29" s="99"/>
      <c r="AFR29" s="99"/>
      <c r="AFS29" s="99"/>
      <c r="AFT29" s="99"/>
      <c r="AFU29" s="99"/>
      <c r="AFV29" s="99"/>
      <c r="AFW29" s="99"/>
      <c r="AFX29" s="99"/>
      <c r="AFY29" s="99"/>
      <c r="AFZ29" s="99"/>
      <c r="AGA29" s="99"/>
      <c r="AGB29" s="99"/>
      <c r="AGC29" s="99"/>
      <c r="AGD29" s="99"/>
      <c r="AGE29" s="99"/>
      <c r="AGF29" s="99"/>
      <c r="AGG29" s="99"/>
      <c r="AGH29" s="99"/>
      <c r="AGI29" s="99"/>
      <c r="AGJ29" s="99"/>
      <c r="AGK29" s="99"/>
      <c r="AGL29" s="99"/>
      <c r="AGM29" s="99"/>
      <c r="AGN29" s="99"/>
      <c r="AGO29" s="99"/>
      <c r="AGP29" s="99"/>
      <c r="AGQ29" s="99"/>
      <c r="AGR29" s="99"/>
      <c r="AGS29" s="99"/>
      <c r="AGT29" s="99"/>
      <c r="AGU29" s="99"/>
      <c r="AGV29" s="99"/>
      <c r="AGW29" s="99"/>
      <c r="AGX29" s="99"/>
      <c r="AGY29" s="99"/>
      <c r="AGZ29" s="99"/>
      <c r="AHA29" s="99"/>
      <c r="AHB29" s="99"/>
      <c r="AHC29" s="99"/>
      <c r="AHD29" s="99"/>
      <c r="AHE29" s="99"/>
      <c r="AHF29" s="99"/>
      <c r="AHG29" s="99"/>
      <c r="AHH29" s="99"/>
      <c r="AHI29" s="99"/>
      <c r="AHJ29" s="99"/>
      <c r="AHK29" s="99"/>
      <c r="AHL29" s="99"/>
      <c r="AHM29" s="99"/>
      <c r="AHN29" s="99"/>
      <c r="AHO29" s="99"/>
      <c r="AHP29" s="99"/>
      <c r="AHQ29" s="99"/>
      <c r="AHR29" s="99"/>
      <c r="AHS29" s="99"/>
      <c r="AHT29" s="99"/>
      <c r="AHU29" s="99"/>
      <c r="AHV29" s="99"/>
      <c r="AHW29" s="99"/>
      <c r="AHX29" s="99"/>
      <c r="AHY29" s="99"/>
      <c r="AHZ29" s="99"/>
      <c r="AIA29" s="99"/>
      <c r="AIB29" s="99"/>
      <c r="AIC29" s="99"/>
      <c r="AID29" s="99"/>
      <c r="AIE29" s="99"/>
      <c r="AIF29" s="99"/>
      <c r="AIG29" s="99"/>
      <c r="AIH29" s="99"/>
      <c r="AII29" s="99"/>
      <c r="AIJ29" s="99"/>
      <c r="AIK29" s="99"/>
      <c r="AIL29" s="99"/>
      <c r="AIM29" s="99"/>
      <c r="AIN29" s="99"/>
      <c r="AIO29" s="99"/>
      <c r="AIP29" s="99"/>
      <c r="AIQ29" s="99"/>
      <c r="AIR29" s="99"/>
      <c r="AIS29" s="99"/>
      <c r="AIT29" s="99"/>
      <c r="AIU29" s="99"/>
      <c r="AIV29" s="99"/>
      <c r="AIW29" s="99"/>
      <c r="AIX29" s="99"/>
      <c r="AIY29" s="99"/>
      <c r="AIZ29" s="99"/>
      <c r="AJA29" s="99"/>
      <c r="AJB29" s="99"/>
      <c r="AJC29" s="99"/>
      <c r="AJD29" s="99"/>
      <c r="AJE29" s="99"/>
      <c r="AJF29" s="99"/>
      <c r="AJG29" s="99"/>
      <c r="AJH29" s="99"/>
      <c r="AJI29" s="99"/>
      <c r="AJJ29" s="99"/>
      <c r="AJK29" s="99"/>
      <c r="AJL29" s="99"/>
      <c r="AJM29" s="99"/>
      <c r="AJN29" s="99"/>
      <c r="AJO29" s="99"/>
      <c r="AJP29" s="99"/>
      <c r="AJQ29" s="99"/>
      <c r="AJR29" s="99"/>
      <c r="AJS29" s="99"/>
      <c r="AJT29" s="99"/>
      <c r="AJU29" s="99"/>
      <c r="AJV29" s="99"/>
      <c r="AJW29" s="99"/>
      <c r="AJX29" s="99"/>
      <c r="AJY29" s="99"/>
      <c r="AJZ29" s="99"/>
      <c r="AKA29" s="99"/>
      <c r="AKB29" s="99"/>
      <c r="AKC29" s="99"/>
      <c r="AKD29" s="99"/>
      <c r="AKE29" s="99"/>
      <c r="AKF29" s="99"/>
      <c r="AKG29" s="99"/>
      <c r="AKH29" s="99"/>
      <c r="AKI29" s="99"/>
      <c r="AKJ29" s="99"/>
      <c r="AKK29" s="99"/>
      <c r="AKL29" s="99"/>
      <c r="AKM29" s="99"/>
      <c r="AKN29" s="99"/>
      <c r="AKO29" s="99"/>
      <c r="AKP29" s="99"/>
      <c r="AKQ29" s="99"/>
      <c r="AKR29" s="99"/>
      <c r="AKS29" s="99"/>
      <c r="AKT29" s="99"/>
      <c r="AKU29" s="99"/>
      <c r="AKV29" s="99"/>
      <c r="AKW29" s="99"/>
      <c r="AKX29" s="99"/>
      <c r="AKY29" s="99"/>
      <c r="AKZ29" s="99"/>
      <c r="ALA29" s="99"/>
      <c r="ALB29" s="99"/>
      <c r="ALC29" s="99"/>
      <c r="ALD29" s="99"/>
      <c r="ALE29" s="99"/>
      <c r="ALF29" s="99"/>
      <c r="ALG29" s="99"/>
      <c r="ALH29" s="99"/>
      <c r="ALI29" s="99"/>
      <c r="ALJ29" s="99"/>
      <c r="ALK29" s="99"/>
      <c r="ALL29" s="99"/>
      <c r="ALM29" s="99"/>
      <c r="ALN29" s="99"/>
      <c r="ALO29" s="99"/>
      <c r="ALP29" s="99"/>
      <c r="ALQ29" s="99"/>
      <c r="ALR29" s="99"/>
      <c r="ALS29" s="99"/>
      <c r="ALT29" s="99"/>
      <c r="ALU29" s="99"/>
      <c r="ALV29" s="99"/>
      <c r="ALW29" s="99"/>
      <c r="ALX29" s="99"/>
      <c r="ALY29" s="99"/>
      <c r="ALZ29" s="99"/>
      <c r="AMA29" s="99"/>
      <c r="AMB29" s="99"/>
      <c r="AMC29" s="99"/>
      <c r="AMD29" s="99"/>
      <c r="AME29" s="99"/>
      <c r="AMF29" s="99"/>
      <c r="AMG29" s="99"/>
      <c r="AMH29" s="99"/>
      <c r="AMI29" s="99"/>
      <c r="AMJ29" s="99"/>
    </row>
    <row r="30" spans="1:1024" ht="18.75" customHeight="1">
      <c r="A30" s="98"/>
      <c r="B30" s="597"/>
      <c r="C30" s="597"/>
      <c r="D30" s="597"/>
      <c r="E30" s="597"/>
      <c r="F30" s="597"/>
      <c r="G30" s="125"/>
      <c r="H30" s="121"/>
      <c r="I30" s="147" t="s">
        <v>33</v>
      </c>
      <c r="J30" s="148" t="s">
        <v>34</v>
      </c>
      <c r="K30" s="140"/>
      <c r="L30" s="140"/>
      <c r="M30" s="140"/>
      <c r="N30" s="140"/>
      <c r="O30" s="140"/>
      <c r="P30" s="140"/>
      <c r="Q30" s="140"/>
      <c r="R30" s="140"/>
      <c r="S30" s="140"/>
      <c r="T30" s="140"/>
      <c r="U30" s="149"/>
      <c r="V30" s="601"/>
      <c r="W30" s="601"/>
      <c r="X30" s="135" t="s">
        <v>32</v>
      </c>
      <c r="Y30" s="136"/>
      <c r="Z30" s="132"/>
      <c r="AA30" s="106" t="s">
        <v>93</v>
      </c>
      <c r="AB30" s="137" t="s">
        <v>101</v>
      </c>
      <c r="AC30" s="106" t="s">
        <v>93</v>
      </c>
      <c r="AD30" s="128"/>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99"/>
      <c r="DR30" s="99"/>
      <c r="DS30" s="99"/>
      <c r="DT30" s="99"/>
      <c r="DU30" s="99"/>
      <c r="DV30" s="99"/>
      <c r="DW30" s="99"/>
      <c r="DX30" s="99"/>
      <c r="DY30" s="99"/>
      <c r="DZ30" s="99"/>
      <c r="EA30" s="99"/>
      <c r="EB30" s="99"/>
      <c r="EC30" s="99"/>
      <c r="ED30" s="99"/>
      <c r="EE30" s="99"/>
      <c r="EF30" s="99"/>
      <c r="EG30" s="99"/>
      <c r="EH30" s="99"/>
      <c r="EI30" s="99"/>
      <c r="EJ30" s="99"/>
      <c r="EK30" s="99"/>
      <c r="EL30" s="99"/>
      <c r="EM30" s="99"/>
      <c r="EN30" s="99"/>
      <c r="EO30" s="99"/>
      <c r="EP30" s="99"/>
      <c r="EQ30" s="99"/>
      <c r="ER30" s="99"/>
      <c r="ES30" s="99"/>
      <c r="ET30" s="99"/>
      <c r="EU30" s="99"/>
      <c r="EV30" s="99"/>
      <c r="EW30" s="99"/>
      <c r="EX30" s="99"/>
      <c r="EY30" s="99"/>
      <c r="EZ30" s="99"/>
      <c r="FA30" s="99"/>
      <c r="FB30" s="99"/>
      <c r="FC30" s="99"/>
      <c r="FD30" s="99"/>
      <c r="FE30" s="99"/>
      <c r="FF30" s="99"/>
      <c r="FG30" s="99"/>
      <c r="FH30" s="99"/>
      <c r="FI30" s="99"/>
      <c r="FJ30" s="99"/>
      <c r="FK30" s="99"/>
      <c r="FL30" s="99"/>
      <c r="FM30" s="99"/>
      <c r="FN30" s="99"/>
      <c r="FO30" s="99"/>
      <c r="FP30" s="99"/>
      <c r="FQ30" s="99"/>
      <c r="FR30" s="99"/>
      <c r="FS30" s="99"/>
      <c r="FT30" s="99"/>
      <c r="FU30" s="99"/>
      <c r="FV30" s="99"/>
      <c r="FW30" s="99"/>
      <c r="FX30" s="99"/>
      <c r="FY30" s="99"/>
      <c r="FZ30" s="99"/>
      <c r="GA30" s="99"/>
      <c r="GB30" s="99"/>
      <c r="GC30" s="99"/>
      <c r="GD30" s="99"/>
      <c r="GE30" s="99"/>
      <c r="GF30" s="99"/>
      <c r="GG30" s="99"/>
      <c r="GH30" s="99"/>
      <c r="GI30" s="99"/>
      <c r="GJ30" s="99"/>
      <c r="GK30" s="99"/>
      <c r="GL30" s="99"/>
      <c r="GM30" s="99"/>
      <c r="GN30" s="99"/>
      <c r="GO30" s="99"/>
      <c r="GP30" s="99"/>
      <c r="GQ30" s="99"/>
      <c r="GR30" s="99"/>
      <c r="GS30" s="99"/>
      <c r="GT30" s="99"/>
      <c r="GU30" s="99"/>
      <c r="GV30" s="99"/>
      <c r="GW30" s="99"/>
      <c r="GX30" s="99"/>
      <c r="GY30" s="99"/>
      <c r="GZ30" s="99"/>
      <c r="HA30" s="99"/>
      <c r="HB30" s="99"/>
      <c r="HC30" s="99"/>
      <c r="HD30" s="99"/>
      <c r="HE30" s="99"/>
      <c r="HF30" s="99"/>
      <c r="HG30" s="99"/>
      <c r="HH30" s="99"/>
      <c r="HI30" s="99"/>
      <c r="HJ30" s="99"/>
      <c r="HK30" s="99"/>
      <c r="HL30" s="99"/>
      <c r="HM30" s="99"/>
      <c r="HN30" s="99"/>
      <c r="HO30" s="99"/>
      <c r="HP30" s="99"/>
      <c r="HQ30" s="99"/>
      <c r="HR30" s="99"/>
      <c r="HS30" s="99"/>
      <c r="HT30" s="99"/>
      <c r="HU30" s="99"/>
      <c r="HV30" s="99"/>
      <c r="HW30" s="99"/>
      <c r="HX30" s="99"/>
      <c r="HY30" s="99"/>
      <c r="HZ30" s="99"/>
      <c r="IA30" s="99"/>
      <c r="IB30" s="99"/>
      <c r="IC30" s="99"/>
      <c r="ID30" s="99"/>
      <c r="IE30" s="99"/>
      <c r="IF30" s="99"/>
      <c r="IG30" s="99"/>
      <c r="IH30" s="99"/>
      <c r="II30" s="99"/>
      <c r="IJ30" s="99"/>
      <c r="IK30" s="99"/>
      <c r="IL30" s="99"/>
      <c r="IM30" s="99"/>
      <c r="IN30" s="99"/>
      <c r="IO30" s="99"/>
      <c r="IP30" s="99"/>
      <c r="IQ30" s="99"/>
      <c r="IR30" s="99"/>
      <c r="IS30" s="99"/>
      <c r="IT30" s="99"/>
      <c r="IU30" s="99"/>
      <c r="IV30" s="99"/>
      <c r="IW30" s="99"/>
      <c r="IX30" s="99"/>
      <c r="IY30" s="99"/>
      <c r="IZ30" s="99"/>
      <c r="JA30" s="99"/>
      <c r="JB30" s="99"/>
      <c r="JC30" s="99"/>
      <c r="JD30" s="99"/>
      <c r="JE30" s="99"/>
      <c r="JF30" s="99"/>
      <c r="JG30" s="99"/>
      <c r="JH30" s="99"/>
      <c r="JI30" s="99"/>
      <c r="JJ30" s="99"/>
      <c r="JK30" s="99"/>
      <c r="JL30" s="99"/>
      <c r="JM30" s="99"/>
      <c r="JN30" s="99"/>
      <c r="JO30" s="99"/>
      <c r="JP30" s="99"/>
      <c r="JQ30" s="99"/>
      <c r="JR30" s="99"/>
      <c r="JS30" s="99"/>
      <c r="JT30" s="99"/>
      <c r="JU30" s="99"/>
      <c r="JV30" s="99"/>
      <c r="JW30" s="99"/>
      <c r="JX30" s="99"/>
      <c r="JY30" s="99"/>
      <c r="JZ30" s="99"/>
      <c r="KA30" s="99"/>
      <c r="KB30" s="99"/>
      <c r="KC30" s="99"/>
      <c r="KD30" s="99"/>
      <c r="KE30" s="99"/>
      <c r="KF30" s="99"/>
      <c r="KG30" s="99"/>
      <c r="KH30" s="99"/>
      <c r="KI30" s="99"/>
      <c r="KJ30" s="99"/>
      <c r="KK30" s="99"/>
      <c r="KL30" s="99"/>
      <c r="KM30" s="99"/>
      <c r="KN30" s="99"/>
      <c r="KO30" s="99"/>
      <c r="KP30" s="99"/>
      <c r="KQ30" s="99"/>
      <c r="KR30" s="99"/>
      <c r="KS30" s="99"/>
      <c r="KT30" s="99"/>
      <c r="KU30" s="99"/>
      <c r="KV30" s="99"/>
      <c r="KW30" s="99"/>
      <c r="KX30" s="99"/>
      <c r="KY30" s="99"/>
      <c r="KZ30" s="99"/>
      <c r="LA30" s="99"/>
      <c r="LB30" s="99"/>
      <c r="LC30" s="99"/>
      <c r="LD30" s="99"/>
      <c r="LE30" s="99"/>
      <c r="LF30" s="99"/>
      <c r="LG30" s="99"/>
      <c r="LH30" s="99"/>
      <c r="LI30" s="99"/>
      <c r="LJ30" s="99"/>
      <c r="LK30" s="99"/>
      <c r="LL30" s="99"/>
      <c r="LM30" s="99"/>
      <c r="LN30" s="99"/>
      <c r="LO30" s="99"/>
      <c r="LP30" s="99"/>
      <c r="LQ30" s="99"/>
      <c r="LR30" s="99"/>
      <c r="LS30" s="99"/>
      <c r="LT30" s="99"/>
      <c r="LU30" s="99"/>
      <c r="LV30" s="99"/>
      <c r="LW30" s="99"/>
      <c r="LX30" s="99"/>
      <c r="LY30" s="99"/>
      <c r="LZ30" s="99"/>
      <c r="MA30" s="99"/>
      <c r="MB30" s="99"/>
      <c r="MC30" s="99"/>
      <c r="MD30" s="99"/>
      <c r="ME30" s="99"/>
      <c r="MF30" s="99"/>
      <c r="MG30" s="99"/>
      <c r="MH30" s="99"/>
      <c r="MI30" s="99"/>
      <c r="MJ30" s="99"/>
      <c r="MK30" s="99"/>
      <c r="ML30" s="99"/>
      <c r="MM30" s="99"/>
      <c r="MN30" s="99"/>
      <c r="MO30" s="99"/>
      <c r="MP30" s="99"/>
      <c r="MQ30" s="99"/>
      <c r="MR30" s="99"/>
      <c r="MS30" s="99"/>
      <c r="MT30" s="99"/>
      <c r="MU30" s="99"/>
      <c r="MV30" s="99"/>
      <c r="MW30" s="99"/>
      <c r="MX30" s="99"/>
      <c r="MY30" s="99"/>
      <c r="MZ30" s="99"/>
      <c r="NA30" s="99"/>
      <c r="NB30" s="99"/>
      <c r="NC30" s="99"/>
      <c r="ND30" s="99"/>
      <c r="NE30" s="99"/>
      <c r="NF30" s="99"/>
      <c r="NG30" s="99"/>
      <c r="NH30" s="99"/>
      <c r="NI30" s="99"/>
      <c r="NJ30" s="99"/>
      <c r="NK30" s="99"/>
      <c r="NL30" s="99"/>
      <c r="NM30" s="99"/>
      <c r="NN30" s="99"/>
      <c r="NO30" s="99"/>
      <c r="NP30" s="99"/>
      <c r="NQ30" s="99"/>
      <c r="NR30" s="99"/>
      <c r="NS30" s="99"/>
      <c r="NT30" s="99"/>
      <c r="NU30" s="99"/>
      <c r="NV30" s="99"/>
      <c r="NW30" s="99"/>
      <c r="NX30" s="99"/>
      <c r="NY30" s="99"/>
      <c r="NZ30" s="99"/>
      <c r="OA30" s="99"/>
      <c r="OB30" s="99"/>
      <c r="OC30" s="99"/>
      <c r="OD30" s="99"/>
      <c r="OE30" s="99"/>
      <c r="OF30" s="99"/>
      <c r="OG30" s="99"/>
      <c r="OH30" s="99"/>
      <c r="OI30" s="99"/>
      <c r="OJ30" s="99"/>
      <c r="OK30" s="99"/>
      <c r="OL30" s="99"/>
      <c r="OM30" s="99"/>
      <c r="ON30" s="99"/>
      <c r="OO30" s="99"/>
      <c r="OP30" s="99"/>
      <c r="OQ30" s="99"/>
      <c r="OR30" s="99"/>
      <c r="OS30" s="99"/>
      <c r="OT30" s="99"/>
      <c r="OU30" s="99"/>
      <c r="OV30" s="99"/>
      <c r="OW30" s="99"/>
      <c r="OX30" s="99"/>
      <c r="OY30" s="99"/>
      <c r="OZ30" s="99"/>
      <c r="PA30" s="99"/>
      <c r="PB30" s="99"/>
      <c r="PC30" s="99"/>
      <c r="PD30" s="99"/>
      <c r="PE30" s="99"/>
      <c r="PF30" s="99"/>
      <c r="PG30" s="99"/>
      <c r="PH30" s="99"/>
      <c r="PI30" s="99"/>
      <c r="PJ30" s="99"/>
      <c r="PK30" s="99"/>
      <c r="PL30" s="99"/>
      <c r="PM30" s="99"/>
      <c r="PN30" s="99"/>
      <c r="PO30" s="99"/>
      <c r="PP30" s="99"/>
      <c r="PQ30" s="99"/>
      <c r="PR30" s="99"/>
      <c r="PS30" s="99"/>
      <c r="PT30" s="99"/>
      <c r="PU30" s="99"/>
      <c r="PV30" s="99"/>
      <c r="PW30" s="99"/>
      <c r="PX30" s="99"/>
      <c r="PY30" s="99"/>
      <c r="PZ30" s="99"/>
      <c r="QA30" s="99"/>
      <c r="QB30" s="99"/>
      <c r="QC30" s="99"/>
      <c r="QD30" s="99"/>
      <c r="QE30" s="99"/>
      <c r="QF30" s="99"/>
      <c r="QG30" s="99"/>
      <c r="QH30" s="99"/>
      <c r="QI30" s="99"/>
      <c r="QJ30" s="99"/>
      <c r="QK30" s="99"/>
      <c r="QL30" s="99"/>
      <c r="QM30" s="99"/>
      <c r="QN30" s="99"/>
      <c r="QO30" s="99"/>
      <c r="QP30" s="99"/>
      <c r="QQ30" s="99"/>
      <c r="QR30" s="99"/>
      <c r="QS30" s="99"/>
      <c r="QT30" s="99"/>
      <c r="QU30" s="99"/>
      <c r="QV30" s="99"/>
      <c r="QW30" s="99"/>
      <c r="QX30" s="99"/>
      <c r="QY30" s="99"/>
      <c r="QZ30" s="99"/>
      <c r="RA30" s="99"/>
      <c r="RB30" s="99"/>
      <c r="RC30" s="99"/>
      <c r="RD30" s="99"/>
      <c r="RE30" s="99"/>
      <c r="RF30" s="99"/>
      <c r="RG30" s="99"/>
      <c r="RH30" s="99"/>
      <c r="RI30" s="99"/>
      <c r="RJ30" s="99"/>
      <c r="RK30" s="99"/>
      <c r="RL30" s="99"/>
      <c r="RM30" s="99"/>
      <c r="RN30" s="99"/>
      <c r="RO30" s="99"/>
      <c r="RP30" s="99"/>
      <c r="RQ30" s="99"/>
      <c r="RR30" s="99"/>
      <c r="RS30" s="99"/>
      <c r="RT30" s="99"/>
      <c r="RU30" s="99"/>
      <c r="RV30" s="99"/>
      <c r="RW30" s="99"/>
      <c r="RX30" s="99"/>
      <c r="RY30" s="99"/>
      <c r="RZ30" s="99"/>
      <c r="SA30" s="99"/>
      <c r="SB30" s="99"/>
      <c r="SC30" s="99"/>
      <c r="SD30" s="99"/>
      <c r="SE30" s="99"/>
      <c r="SF30" s="99"/>
      <c r="SG30" s="99"/>
      <c r="SH30" s="99"/>
      <c r="SI30" s="99"/>
      <c r="SJ30" s="99"/>
      <c r="SK30" s="99"/>
      <c r="SL30" s="99"/>
      <c r="SM30" s="99"/>
      <c r="SN30" s="99"/>
      <c r="SO30" s="99"/>
      <c r="SP30" s="99"/>
      <c r="SQ30" s="99"/>
      <c r="SR30" s="99"/>
      <c r="SS30" s="99"/>
      <c r="ST30" s="99"/>
      <c r="SU30" s="99"/>
      <c r="SV30" s="99"/>
      <c r="SW30" s="99"/>
      <c r="SX30" s="99"/>
      <c r="SY30" s="99"/>
      <c r="SZ30" s="99"/>
      <c r="TA30" s="99"/>
      <c r="TB30" s="99"/>
      <c r="TC30" s="99"/>
      <c r="TD30" s="99"/>
      <c r="TE30" s="99"/>
      <c r="TF30" s="99"/>
      <c r="TG30" s="99"/>
      <c r="TH30" s="99"/>
      <c r="TI30" s="99"/>
      <c r="TJ30" s="99"/>
      <c r="TK30" s="99"/>
      <c r="TL30" s="99"/>
      <c r="TM30" s="99"/>
      <c r="TN30" s="99"/>
      <c r="TO30" s="99"/>
      <c r="TP30" s="99"/>
      <c r="TQ30" s="99"/>
      <c r="TR30" s="99"/>
      <c r="TS30" s="99"/>
      <c r="TT30" s="99"/>
      <c r="TU30" s="99"/>
      <c r="TV30" s="99"/>
      <c r="TW30" s="99"/>
      <c r="TX30" s="99"/>
      <c r="TY30" s="99"/>
      <c r="TZ30" s="99"/>
      <c r="UA30" s="99"/>
      <c r="UB30" s="99"/>
      <c r="UC30" s="99"/>
      <c r="UD30" s="99"/>
      <c r="UE30" s="99"/>
      <c r="UF30" s="99"/>
      <c r="UG30" s="99"/>
      <c r="UH30" s="99"/>
      <c r="UI30" s="99"/>
      <c r="UJ30" s="99"/>
      <c r="UK30" s="99"/>
      <c r="UL30" s="99"/>
      <c r="UM30" s="99"/>
      <c r="UN30" s="99"/>
      <c r="UO30" s="99"/>
      <c r="UP30" s="99"/>
      <c r="UQ30" s="99"/>
      <c r="UR30" s="99"/>
      <c r="US30" s="99"/>
      <c r="UT30" s="99"/>
      <c r="UU30" s="99"/>
      <c r="UV30" s="99"/>
      <c r="UW30" s="99"/>
      <c r="UX30" s="99"/>
      <c r="UY30" s="99"/>
      <c r="UZ30" s="99"/>
      <c r="VA30" s="99"/>
      <c r="VB30" s="99"/>
      <c r="VC30" s="99"/>
      <c r="VD30" s="99"/>
      <c r="VE30" s="99"/>
      <c r="VF30" s="99"/>
      <c r="VG30" s="99"/>
      <c r="VH30" s="99"/>
      <c r="VI30" s="99"/>
      <c r="VJ30" s="99"/>
      <c r="VK30" s="99"/>
      <c r="VL30" s="99"/>
      <c r="VM30" s="99"/>
      <c r="VN30" s="99"/>
      <c r="VO30" s="99"/>
      <c r="VP30" s="99"/>
      <c r="VQ30" s="99"/>
      <c r="VR30" s="99"/>
      <c r="VS30" s="99"/>
      <c r="VT30" s="99"/>
      <c r="VU30" s="99"/>
      <c r="VV30" s="99"/>
      <c r="VW30" s="99"/>
      <c r="VX30" s="99"/>
      <c r="VY30" s="99"/>
      <c r="VZ30" s="99"/>
      <c r="WA30" s="99"/>
      <c r="WB30" s="99"/>
      <c r="WC30" s="99"/>
      <c r="WD30" s="99"/>
      <c r="WE30" s="99"/>
      <c r="WF30" s="99"/>
      <c r="WG30" s="99"/>
      <c r="WH30" s="99"/>
      <c r="WI30" s="99"/>
      <c r="WJ30" s="99"/>
      <c r="WK30" s="99"/>
      <c r="WL30" s="99"/>
      <c r="WM30" s="99"/>
      <c r="WN30" s="99"/>
      <c r="WO30" s="99"/>
      <c r="WP30" s="99"/>
      <c r="WQ30" s="99"/>
      <c r="WR30" s="99"/>
      <c r="WS30" s="99"/>
      <c r="WT30" s="99"/>
      <c r="WU30" s="99"/>
      <c r="WV30" s="99"/>
      <c r="WW30" s="99"/>
      <c r="WX30" s="99"/>
      <c r="WY30" s="99"/>
      <c r="WZ30" s="99"/>
      <c r="XA30" s="99"/>
      <c r="XB30" s="99"/>
      <c r="XC30" s="99"/>
      <c r="XD30" s="99"/>
      <c r="XE30" s="99"/>
      <c r="XF30" s="99"/>
      <c r="XG30" s="99"/>
      <c r="XH30" s="99"/>
      <c r="XI30" s="99"/>
      <c r="XJ30" s="99"/>
      <c r="XK30" s="99"/>
      <c r="XL30" s="99"/>
      <c r="XM30" s="99"/>
      <c r="XN30" s="99"/>
      <c r="XO30" s="99"/>
      <c r="XP30" s="99"/>
      <c r="XQ30" s="99"/>
      <c r="XR30" s="99"/>
      <c r="XS30" s="99"/>
      <c r="XT30" s="99"/>
      <c r="XU30" s="99"/>
      <c r="XV30" s="99"/>
      <c r="XW30" s="99"/>
      <c r="XX30" s="99"/>
      <c r="XY30" s="99"/>
      <c r="XZ30" s="99"/>
      <c r="YA30" s="99"/>
      <c r="YB30" s="99"/>
      <c r="YC30" s="99"/>
      <c r="YD30" s="99"/>
      <c r="YE30" s="99"/>
      <c r="YF30" s="99"/>
      <c r="YG30" s="99"/>
      <c r="YH30" s="99"/>
      <c r="YI30" s="99"/>
      <c r="YJ30" s="99"/>
      <c r="YK30" s="99"/>
      <c r="YL30" s="99"/>
      <c r="YM30" s="99"/>
      <c r="YN30" s="99"/>
      <c r="YO30" s="99"/>
      <c r="YP30" s="99"/>
      <c r="YQ30" s="99"/>
      <c r="YR30" s="99"/>
      <c r="YS30" s="99"/>
      <c r="YT30" s="99"/>
      <c r="YU30" s="99"/>
      <c r="YV30" s="99"/>
      <c r="YW30" s="99"/>
      <c r="YX30" s="99"/>
      <c r="YY30" s="99"/>
      <c r="YZ30" s="99"/>
      <c r="ZA30" s="99"/>
      <c r="ZB30" s="99"/>
      <c r="ZC30" s="99"/>
      <c r="ZD30" s="99"/>
      <c r="ZE30" s="99"/>
      <c r="ZF30" s="99"/>
      <c r="ZG30" s="99"/>
      <c r="ZH30" s="99"/>
      <c r="ZI30" s="99"/>
      <c r="ZJ30" s="99"/>
      <c r="ZK30" s="99"/>
      <c r="ZL30" s="99"/>
      <c r="ZM30" s="99"/>
      <c r="ZN30" s="99"/>
      <c r="ZO30" s="99"/>
      <c r="ZP30" s="99"/>
      <c r="ZQ30" s="99"/>
      <c r="ZR30" s="99"/>
      <c r="ZS30" s="99"/>
      <c r="ZT30" s="99"/>
      <c r="ZU30" s="99"/>
      <c r="ZV30" s="99"/>
      <c r="ZW30" s="99"/>
      <c r="ZX30" s="99"/>
      <c r="ZY30" s="99"/>
      <c r="ZZ30" s="99"/>
      <c r="AAA30" s="99"/>
      <c r="AAB30" s="99"/>
      <c r="AAC30" s="99"/>
      <c r="AAD30" s="99"/>
      <c r="AAE30" s="99"/>
      <c r="AAF30" s="99"/>
      <c r="AAG30" s="99"/>
      <c r="AAH30" s="99"/>
      <c r="AAI30" s="99"/>
      <c r="AAJ30" s="99"/>
      <c r="AAK30" s="99"/>
      <c r="AAL30" s="99"/>
      <c r="AAM30" s="99"/>
      <c r="AAN30" s="99"/>
      <c r="AAO30" s="99"/>
      <c r="AAP30" s="99"/>
      <c r="AAQ30" s="99"/>
      <c r="AAR30" s="99"/>
      <c r="AAS30" s="99"/>
      <c r="AAT30" s="99"/>
      <c r="AAU30" s="99"/>
      <c r="AAV30" s="99"/>
      <c r="AAW30" s="99"/>
      <c r="AAX30" s="99"/>
      <c r="AAY30" s="99"/>
      <c r="AAZ30" s="99"/>
      <c r="ABA30" s="99"/>
      <c r="ABB30" s="99"/>
      <c r="ABC30" s="99"/>
      <c r="ABD30" s="99"/>
      <c r="ABE30" s="99"/>
      <c r="ABF30" s="99"/>
      <c r="ABG30" s="99"/>
      <c r="ABH30" s="99"/>
      <c r="ABI30" s="99"/>
      <c r="ABJ30" s="99"/>
      <c r="ABK30" s="99"/>
      <c r="ABL30" s="99"/>
      <c r="ABM30" s="99"/>
      <c r="ABN30" s="99"/>
      <c r="ABO30" s="99"/>
      <c r="ABP30" s="99"/>
      <c r="ABQ30" s="99"/>
      <c r="ABR30" s="99"/>
      <c r="ABS30" s="99"/>
      <c r="ABT30" s="99"/>
      <c r="ABU30" s="99"/>
      <c r="ABV30" s="99"/>
      <c r="ABW30" s="99"/>
      <c r="ABX30" s="99"/>
      <c r="ABY30" s="99"/>
      <c r="ABZ30" s="99"/>
      <c r="ACA30" s="99"/>
      <c r="ACB30" s="99"/>
      <c r="ACC30" s="99"/>
      <c r="ACD30" s="99"/>
      <c r="ACE30" s="99"/>
      <c r="ACF30" s="99"/>
      <c r="ACG30" s="99"/>
      <c r="ACH30" s="99"/>
      <c r="ACI30" s="99"/>
      <c r="ACJ30" s="99"/>
      <c r="ACK30" s="99"/>
      <c r="ACL30" s="99"/>
      <c r="ACM30" s="99"/>
      <c r="ACN30" s="99"/>
      <c r="ACO30" s="99"/>
      <c r="ACP30" s="99"/>
      <c r="ACQ30" s="99"/>
      <c r="ACR30" s="99"/>
      <c r="ACS30" s="99"/>
      <c r="ACT30" s="99"/>
      <c r="ACU30" s="99"/>
      <c r="ACV30" s="99"/>
      <c r="ACW30" s="99"/>
      <c r="ACX30" s="99"/>
      <c r="ACY30" s="99"/>
      <c r="ACZ30" s="99"/>
      <c r="ADA30" s="99"/>
      <c r="ADB30" s="99"/>
      <c r="ADC30" s="99"/>
      <c r="ADD30" s="99"/>
      <c r="ADE30" s="99"/>
      <c r="ADF30" s="99"/>
      <c r="ADG30" s="99"/>
      <c r="ADH30" s="99"/>
      <c r="ADI30" s="99"/>
      <c r="ADJ30" s="99"/>
      <c r="ADK30" s="99"/>
      <c r="ADL30" s="99"/>
      <c r="ADM30" s="99"/>
      <c r="ADN30" s="99"/>
      <c r="ADO30" s="99"/>
      <c r="ADP30" s="99"/>
      <c r="ADQ30" s="99"/>
      <c r="ADR30" s="99"/>
      <c r="ADS30" s="99"/>
      <c r="ADT30" s="99"/>
      <c r="ADU30" s="99"/>
      <c r="ADV30" s="99"/>
      <c r="ADW30" s="99"/>
      <c r="ADX30" s="99"/>
      <c r="ADY30" s="99"/>
      <c r="ADZ30" s="99"/>
      <c r="AEA30" s="99"/>
      <c r="AEB30" s="99"/>
      <c r="AEC30" s="99"/>
      <c r="AED30" s="99"/>
      <c r="AEE30" s="99"/>
      <c r="AEF30" s="99"/>
      <c r="AEG30" s="99"/>
      <c r="AEH30" s="99"/>
      <c r="AEI30" s="99"/>
      <c r="AEJ30" s="99"/>
      <c r="AEK30" s="99"/>
      <c r="AEL30" s="99"/>
      <c r="AEM30" s="99"/>
      <c r="AEN30" s="99"/>
      <c r="AEO30" s="99"/>
      <c r="AEP30" s="99"/>
      <c r="AEQ30" s="99"/>
      <c r="AER30" s="99"/>
      <c r="AES30" s="99"/>
      <c r="AET30" s="99"/>
      <c r="AEU30" s="99"/>
      <c r="AEV30" s="99"/>
      <c r="AEW30" s="99"/>
      <c r="AEX30" s="99"/>
      <c r="AEY30" s="99"/>
      <c r="AEZ30" s="99"/>
      <c r="AFA30" s="99"/>
      <c r="AFB30" s="99"/>
      <c r="AFC30" s="99"/>
      <c r="AFD30" s="99"/>
      <c r="AFE30" s="99"/>
      <c r="AFF30" s="99"/>
      <c r="AFG30" s="99"/>
      <c r="AFH30" s="99"/>
      <c r="AFI30" s="99"/>
      <c r="AFJ30" s="99"/>
      <c r="AFK30" s="99"/>
      <c r="AFL30" s="99"/>
      <c r="AFM30" s="99"/>
      <c r="AFN30" s="99"/>
      <c r="AFO30" s="99"/>
      <c r="AFP30" s="99"/>
      <c r="AFQ30" s="99"/>
      <c r="AFR30" s="99"/>
      <c r="AFS30" s="99"/>
      <c r="AFT30" s="99"/>
      <c r="AFU30" s="99"/>
      <c r="AFV30" s="99"/>
      <c r="AFW30" s="99"/>
      <c r="AFX30" s="99"/>
      <c r="AFY30" s="99"/>
      <c r="AFZ30" s="99"/>
      <c r="AGA30" s="99"/>
      <c r="AGB30" s="99"/>
      <c r="AGC30" s="99"/>
      <c r="AGD30" s="99"/>
      <c r="AGE30" s="99"/>
      <c r="AGF30" s="99"/>
      <c r="AGG30" s="99"/>
      <c r="AGH30" s="99"/>
      <c r="AGI30" s="99"/>
      <c r="AGJ30" s="99"/>
      <c r="AGK30" s="99"/>
      <c r="AGL30" s="99"/>
      <c r="AGM30" s="99"/>
      <c r="AGN30" s="99"/>
      <c r="AGO30" s="99"/>
      <c r="AGP30" s="99"/>
      <c r="AGQ30" s="99"/>
      <c r="AGR30" s="99"/>
      <c r="AGS30" s="99"/>
      <c r="AGT30" s="99"/>
      <c r="AGU30" s="99"/>
      <c r="AGV30" s="99"/>
      <c r="AGW30" s="99"/>
      <c r="AGX30" s="99"/>
      <c r="AGY30" s="99"/>
      <c r="AGZ30" s="99"/>
      <c r="AHA30" s="99"/>
      <c r="AHB30" s="99"/>
      <c r="AHC30" s="99"/>
      <c r="AHD30" s="99"/>
      <c r="AHE30" s="99"/>
      <c r="AHF30" s="99"/>
      <c r="AHG30" s="99"/>
      <c r="AHH30" s="99"/>
      <c r="AHI30" s="99"/>
      <c r="AHJ30" s="99"/>
      <c r="AHK30" s="99"/>
      <c r="AHL30" s="99"/>
      <c r="AHM30" s="99"/>
      <c r="AHN30" s="99"/>
      <c r="AHO30" s="99"/>
      <c r="AHP30" s="99"/>
      <c r="AHQ30" s="99"/>
      <c r="AHR30" s="99"/>
      <c r="AHS30" s="99"/>
      <c r="AHT30" s="99"/>
      <c r="AHU30" s="99"/>
      <c r="AHV30" s="99"/>
      <c r="AHW30" s="99"/>
      <c r="AHX30" s="99"/>
      <c r="AHY30" s="99"/>
      <c r="AHZ30" s="99"/>
      <c r="AIA30" s="99"/>
      <c r="AIB30" s="99"/>
      <c r="AIC30" s="99"/>
      <c r="AID30" s="99"/>
      <c r="AIE30" s="99"/>
      <c r="AIF30" s="99"/>
      <c r="AIG30" s="99"/>
      <c r="AIH30" s="99"/>
      <c r="AII30" s="99"/>
      <c r="AIJ30" s="99"/>
      <c r="AIK30" s="99"/>
      <c r="AIL30" s="99"/>
      <c r="AIM30" s="99"/>
      <c r="AIN30" s="99"/>
      <c r="AIO30" s="99"/>
      <c r="AIP30" s="99"/>
      <c r="AIQ30" s="99"/>
      <c r="AIR30" s="99"/>
      <c r="AIS30" s="99"/>
      <c r="AIT30" s="99"/>
      <c r="AIU30" s="99"/>
      <c r="AIV30" s="99"/>
      <c r="AIW30" s="99"/>
      <c r="AIX30" s="99"/>
      <c r="AIY30" s="99"/>
      <c r="AIZ30" s="99"/>
      <c r="AJA30" s="99"/>
      <c r="AJB30" s="99"/>
      <c r="AJC30" s="99"/>
      <c r="AJD30" s="99"/>
      <c r="AJE30" s="99"/>
      <c r="AJF30" s="99"/>
      <c r="AJG30" s="99"/>
      <c r="AJH30" s="99"/>
      <c r="AJI30" s="99"/>
      <c r="AJJ30" s="99"/>
      <c r="AJK30" s="99"/>
      <c r="AJL30" s="99"/>
      <c r="AJM30" s="99"/>
      <c r="AJN30" s="99"/>
      <c r="AJO30" s="99"/>
      <c r="AJP30" s="99"/>
      <c r="AJQ30" s="99"/>
      <c r="AJR30" s="99"/>
      <c r="AJS30" s="99"/>
      <c r="AJT30" s="99"/>
      <c r="AJU30" s="99"/>
      <c r="AJV30" s="99"/>
      <c r="AJW30" s="99"/>
      <c r="AJX30" s="99"/>
      <c r="AJY30" s="99"/>
      <c r="AJZ30" s="99"/>
      <c r="AKA30" s="99"/>
      <c r="AKB30" s="99"/>
      <c r="AKC30" s="99"/>
      <c r="AKD30" s="99"/>
      <c r="AKE30" s="99"/>
      <c r="AKF30" s="99"/>
      <c r="AKG30" s="99"/>
      <c r="AKH30" s="99"/>
      <c r="AKI30" s="99"/>
      <c r="AKJ30" s="99"/>
      <c r="AKK30" s="99"/>
      <c r="AKL30" s="99"/>
      <c r="AKM30" s="99"/>
      <c r="AKN30" s="99"/>
      <c r="AKO30" s="99"/>
      <c r="AKP30" s="99"/>
      <c r="AKQ30" s="99"/>
      <c r="AKR30" s="99"/>
      <c r="AKS30" s="99"/>
      <c r="AKT30" s="99"/>
      <c r="AKU30" s="99"/>
      <c r="AKV30" s="99"/>
      <c r="AKW30" s="99"/>
      <c r="AKX30" s="99"/>
      <c r="AKY30" s="99"/>
      <c r="AKZ30" s="99"/>
      <c r="ALA30" s="99"/>
      <c r="ALB30" s="99"/>
      <c r="ALC30" s="99"/>
      <c r="ALD30" s="99"/>
      <c r="ALE30" s="99"/>
      <c r="ALF30" s="99"/>
      <c r="ALG30" s="99"/>
      <c r="ALH30" s="99"/>
      <c r="ALI30" s="99"/>
      <c r="ALJ30" s="99"/>
      <c r="ALK30" s="99"/>
      <c r="ALL30" s="99"/>
      <c r="ALM30" s="99"/>
      <c r="ALN30" s="99"/>
      <c r="ALO30" s="99"/>
      <c r="ALP30" s="99"/>
      <c r="ALQ30" s="99"/>
      <c r="ALR30" s="99"/>
      <c r="ALS30" s="99"/>
      <c r="ALT30" s="99"/>
      <c r="ALU30" s="99"/>
      <c r="ALV30" s="99"/>
      <c r="ALW30" s="99"/>
      <c r="ALX30" s="99"/>
      <c r="ALY30" s="99"/>
      <c r="ALZ30" s="99"/>
      <c r="AMA30" s="99"/>
      <c r="AMB30" s="99"/>
      <c r="AMC30" s="99"/>
      <c r="AMD30" s="99"/>
      <c r="AME30" s="99"/>
      <c r="AMF30" s="99"/>
      <c r="AMG30" s="99"/>
      <c r="AMH30" s="99"/>
      <c r="AMI30" s="99"/>
      <c r="AMJ30" s="99"/>
    </row>
    <row r="31" spans="1:1024" ht="6" customHeight="1">
      <c r="A31" s="98"/>
      <c r="B31" s="597"/>
      <c r="C31" s="597"/>
      <c r="D31" s="597"/>
      <c r="E31" s="597"/>
      <c r="F31" s="597"/>
      <c r="G31" s="139"/>
      <c r="H31" s="140"/>
      <c r="I31" s="140"/>
      <c r="J31" s="140"/>
      <c r="K31" s="140"/>
      <c r="L31" s="140"/>
      <c r="M31" s="140"/>
      <c r="N31" s="140"/>
      <c r="O31" s="140"/>
      <c r="P31" s="140"/>
      <c r="Q31" s="140"/>
      <c r="R31" s="140"/>
      <c r="S31" s="140"/>
      <c r="T31" s="141"/>
      <c r="U31" s="141"/>
      <c r="V31" s="140"/>
      <c r="W31" s="140"/>
      <c r="X31" s="140"/>
      <c r="Y31" s="140"/>
      <c r="Z31" s="139"/>
      <c r="AA31" s="140"/>
      <c r="AB31" s="140"/>
      <c r="AC31" s="142"/>
      <c r="AD31" s="143"/>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c r="GH31" s="99"/>
      <c r="GI31" s="99"/>
      <c r="GJ31" s="99"/>
      <c r="GK31" s="99"/>
      <c r="GL31" s="99"/>
      <c r="GM31" s="99"/>
      <c r="GN31" s="99"/>
      <c r="GO31" s="99"/>
      <c r="GP31" s="99"/>
      <c r="GQ31" s="99"/>
      <c r="GR31" s="99"/>
      <c r="GS31" s="99"/>
      <c r="GT31" s="99"/>
      <c r="GU31" s="99"/>
      <c r="GV31" s="99"/>
      <c r="GW31" s="99"/>
      <c r="GX31" s="99"/>
      <c r="GY31" s="99"/>
      <c r="GZ31" s="99"/>
      <c r="HA31" s="99"/>
      <c r="HB31" s="99"/>
      <c r="HC31" s="99"/>
      <c r="HD31" s="99"/>
      <c r="HE31" s="99"/>
      <c r="HF31" s="99"/>
      <c r="HG31" s="99"/>
      <c r="HH31" s="99"/>
      <c r="HI31" s="99"/>
      <c r="HJ31" s="99"/>
      <c r="HK31" s="99"/>
      <c r="HL31" s="99"/>
      <c r="HM31" s="99"/>
      <c r="HN31" s="99"/>
      <c r="HO31" s="99"/>
      <c r="HP31" s="99"/>
      <c r="HQ31" s="99"/>
      <c r="HR31" s="99"/>
      <c r="HS31" s="99"/>
      <c r="HT31" s="99"/>
      <c r="HU31" s="99"/>
      <c r="HV31" s="99"/>
      <c r="HW31" s="99"/>
      <c r="HX31" s="99"/>
      <c r="HY31" s="99"/>
      <c r="HZ31" s="99"/>
      <c r="IA31" s="99"/>
      <c r="IB31" s="99"/>
      <c r="IC31" s="99"/>
      <c r="ID31" s="99"/>
      <c r="IE31" s="99"/>
      <c r="IF31" s="99"/>
      <c r="IG31" s="99"/>
      <c r="IH31" s="99"/>
      <c r="II31" s="99"/>
      <c r="IJ31" s="99"/>
      <c r="IK31" s="99"/>
      <c r="IL31" s="99"/>
      <c r="IM31" s="99"/>
      <c r="IN31" s="99"/>
      <c r="IO31" s="99"/>
      <c r="IP31" s="99"/>
      <c r="IQ31" s="99"/>
      <c r="IR31" s="99"/>
      <c r="IS31" s="99"/>
      <c r="IT31" s="99"/>
      <c r="IU31" s="99"/>
      <c r="IV31" s="99"/>
      <c r="IW31" s="99"/>
      <c r="IX31" s="99"/>
      <c r="IY31" s="99"/>
      <c r="IZ31" s="99"/>
      <c r="JA31" s="99"/>
      <c r="JB31" s="99"/>
      <c r="JC31" s="99"/>
      <c r="JD31" s="99"/>
      <c r="JE31" s="99"/>
      <c r="JF31" s="99"/>
      <c r="JG31" s="99"/>
      <c r="JH31" s="99"/>
      <c r="JI31" s="99"/>
      <c r="JJ31" s="99"/>
      <c r="JK31" s="99"/>
      <c r="JL31" s="99"/>
      <c r="JM31" s="99"/>
      <c r="JN31" s="99"/>
      <c r="JO31" s="99"/>
      <c r="JP31" s="99"/>
      <c r="JQ31" s="99"/>
      <c r="JR31" s="99"/>
      <c r="JS31" s="99"/>
      <c r="JT31" s="99"/>
      <c r="JU31" s="99"/>
      <c r="JV31" s="99"/>
      <c r="JW31" s="99"/>
      <c r="JX31" s="99"/>
      <c r="JY31" s="99"/>
      <c r="JZ31" s="99"/>
      <c r="KA31" s="99"/>
      <c r="KB31" s="99"/>
      <c r="KC31" s="99"/>
      <c r="KD31" s="99"/>
      <c r="KE31" s="99"/>
      <c r="KF31" s="99"/>
      <c r="KG31" s="99"/>
      <c r="KH31" s="99"/>
      <c r="KI31" s="99"/>
      <c r="KJ31" s="99"/>
      <c r="KK31" s="99"/>
      <c r="KL31" s="99"/>
      <c r="KM31" s="99"/>
      <c r="KN31" s="99"/>
      <c r="KO31" s="99"/>
      <c r="KP31" s="99"/>
      <c r="KQ31" s="99"/>
      <c r="KR31" s="99"/>
      <c r="KS31" s="99"/>
      <c r="KT31" s="99"/>
      <c r="KU31" s="99"/>
      <c r="KV31" s="99"/>
      <c r="KW31" s="99"/>
      <c r="KX31" s="99"/>
      <c r="KY31" s="99"/>
      <c r="KZ31" s="99"/>
      <c r="LA31" s="99"/>
      <c r="LB31" s="99"/>
      <c r="LC31" s="99"/>
      <c r="LD31" s="99"/>
      <c r="LE31" s="99"/>
      <c r="LF31" s="99"/>
      <c r="LG31" s="99"/>
      <c r="LH31" s="99"/>
      <c r="LI31" s="99"/>
      <c r="LJ31" s="99"/>
      <c r="LK31" s="99"/>
      <c r="LL31" s="99"/>
      <c r="LM31" s="99"/>
      <c r="LN31" s="99"/>
      <c r="LO31" s="99"/>
      <c r="LP31" s="99"/>
      <c r="LQ31" s="99"/>
      <c r="LR31" s="99"/>
      <c r="LS31" s="99"/>
      <c r="LT31" s="99"/>
      <c r="LU31" s="99"/>
      <c r="LV31" s="99"/>
      <c r="LW31" s="99"/>
      <c r="LX31" s="99"/>
      <c r="LY31" s="99"/>
      <c r="LZ31" s="99"/>
      <c r="MA31" s="99"/>
      <c r="MB31" s="99"/>
      <c r="MC31" s="99"/>
      <c r="MD31" s="99"/>
      <c r="ME31" s="99"/>
      <c r="MF31" s="99"/>
      <c r="MG31" s="99"/>
      <c r="MH31" s="99"/>
      <c r="MI31" s="99"/>
      <c r="MJ31" s="99"/>
      <c r="MK31" s="99"/>
      <c r="ML31" s="99"/>
      <c r="MM31" s="99"/>
      <c r="MN31" s="99"/>
      <c r="MO31" s="99"/>
      <c r="MP31" s="99"/>
      <c r="MQ31" s="99"/>
      <c r="MR31" s="99"/>
      <c r="MS31" s="99"/>
      <c r="MT31" s="99"/>
      <c r="MU31" s="99"/>
      <c r="MV31" s="99"/>
      <c r="MW31" s="99"/>
      <c r="MX31" s="99"/>
      <c r="MY31" s="99"/>
      <c r="MZ31" s="99"/>
      <c r="NA31" s="99"/>
      <c r="NB31" s="99"/>
      <c r="NC31" s="99"/>
      <c r="ND31" s="99"/>
      <c r="NE31" s="99"/>
      <c r="NF31" s="99"/>
      <c r="NG31" s="99"/>
      <c r="NH31" s="99"/>
      <c r="NI31" s="99"/>
      <c r="NJ31" s="99"/>
      <c r="NK31" s="99"/>
      <c r="NL31" s="99"/>
      <c r="NM31" s="99"/>
      <c r="NN31" s="99"/>
      <c r="NO31" s="99"/>
      <c r="NP31" s="99"/>
      <c r="NQ31" s="99"/>
      <c r="NR31" s="99"/>
      <c r="NS31" s="99"/>
      <c r="NT31" s="99"/>
      <c r="NU31" s="99"/>
      <c r="NV31" s="99"/>
      <c r="NW31" s="99"/>
      <c r="NX31" s="99"/>
      <c r="NY31" s="99"/>
      <c r="NZ31" s="99"/>
      <c r="OA31" s="99"/>
      <c r="OB31" s="99"/>
      <c r="OC31" s="99"/>
      <c r="OD31" s="99"/>
      <c r="OE31" s="99"/>
      <c r="OF31" s="99"/>
      <c r="OG31" s="99"/>
      <c r="OH31" s="99"/>
      <c r="OI31" s="99"/>
      <c r="OJ31" s="99"/>
      <c r="OK31" s="99"/>
      <c r="OL31" s="99"/>
      <c r="OM31" s="99"/>
      <c r="ON31" s="99"/>
      <c r="OO31" s="99"/>
      <c r="OP31" s="99"/>
      <c r="OQ31" s="99"/>
      <c r="OR31" s="99"/>
      <c r="OS31" s="99"/>
      <c r="OT31" s="99"/>
      <c r="OU31" s="99"/>
      <c r="OV31" s="99"/>
      <c r="OW31" s="99"/>
      <c r="OX31" s="99"/>
      <c r="OY31" s="99"/>
      <c r="OZ31" s="99"/>
      <c r="PA31" s="99"/>
      <c r="PB31" s="99"/>
      <c r="PC31" s="99"/>
      <c r="PD31" s="99"/>
      <c r="PE31" s="99"/>
      <c r="PF31" s="99"/>
      <c r="PG31" s="99"/>
      <c r="PH31" s="99"/>
      <c r="PI31" s="99"/>
      <c r="PJ31" s="99"/>
      <c r="PK31" s="99"/>
      <c r="PL31" s="99"/>
      <c r="PM31" s="99"/>
      <c r="PN31" s="99"/>
      <c r="PO31" s="99"/>
      <c r="PP31" s="99"/>
      <c r="PQ31" s="99"/>
      <c r="PR31" s="99"/>
      <c r="PS31" s="99"/>
      <c r="PT31" s="99"/>
      <c r="PU31" s="99"/>
      <c r="PV31" s="99"/>
      <c r="PW31" s="99"/>
      <c r="PX31" s="99"/>
      <c r="PY31" s="99"/>
      <c r="PZ31" s="99"/>
      <c r="QA31" s="99"/>
      <c r="QB31" s="99"/>
      <c r="QC31" s="99"/>
      <c r="QD31" s="99"/>
      <c r="QE31" s="99"/>
      <c r="QF31" s="99"/>
      <c r="QG31" s="99"/>
      <c r="QH31" s="99"/>
      <c r="QI31" s="99"/>
      <c r="QJ31" s="99"/>
      <c r="QK31" s="99"/>
      <c r="QL31" s="99"/>
      <c r="QM31" s="99"/>
      <c r="QN31" s="99"/>
      <c r="QO31" s="99"/>
      <c r="QP31" s="99"/>
      <c r="QQ31" s="99"/>
      <c r="QR31" s="99"/>
      <c r="QS31" s="99"/>
      <c r="QT31" s="99"/>
      <c r="QU31" s="99"/>
      <c r="QV31" s="99"/>
      <c r="QW31" s="99"/>
      <c r="QX31" s="99"/>
      <c r="QY31" s="99"/>
      <c r="QZ31" s="99"/>
      <c r="RA31" s="99"/>
      <c r="RB31" s="99"/>
      <c r="RC31" s="99"/>
      <c r="RD31" s="99"/>
      <c r="RE31" s="99"/>
      <c r="RF31" s="99"/>
      <c r="RG31" s="99"/>
      <c r="RH31" s="99"/>
      <c r="RI31" s="99"/>
      <c r="RJ31" s="99"/>
      <c r="RK31" s="99"/>
      <c r="RL31" s="99"/>
      <c r="RM31" s="99"/>
      <c r="RN31" s="99"/>
      <c r="RO31" s="99"/>
      <c r="RP31" s="99"/>
      <c r="RQ31" s="99"/>
      <c r="RR31" s="99"/>
      <c r="RS31" s="99"/>
      <c r="RT31" s="99"/>
      <c r="RU31" s="99"/>
      <c r="RV31" s="99"/>
      <c r="RW31" s="99"/>
      <c r="RX31" s="99"/>
      <c r="RY31" s="99"/>
      <c r="RZ31" s="99"/>
      <c r="SA31" s="99"/>
      <c r="SB31" s="99"/>
      <c r="SC31" s="99"/>
      <c r="SD31" s="99"/>
      <c r="SE31" s="99"/>
      <c r="SF31" s="99"/>
      <c r="SG31" s="99"/>
      <c r="SH31" s="99"/>
      <c r="SI31" s="99"/>
      <c r="SJ31" s="99"/>
      <c r="SK31" s="99"/>
      <c r="SL31" s="99"/>
      <c r="SM31" s="99"/>
      <c r="SN31" s="99"/>
      <c r="SO31" s="99"/>
      <c r="SP31" s="99"/>
      <c r="SQ31" s="99"/>
      <c r="SR31" s="99"/>
      <c r="SS31" s="99"/>
      <c r="ST31" s="99"/>
      <c r="SU31" s="99"/>
      <c r="SV31" s="99"/>
      <c r="SW31" s="99"/>
      <c r="SX31" s="99"/>
      <c r="SY31" s="99"/>
      <c r="SZ31" s="99"/>
      <c r="TA31" s="99"/>
      <c r="TB31" s="99"/>
      <c r="TC31" s="99"/>
      <c r="TD31" s="99"/>
      <c r="TE31" s="99"/>
      <c r="TF31" s="99"/>
      <c r="TG31" s="99"/>
      <c r="TH31" s="99"/>
      <c r="TI31" s="99"/>
      <c r="TJ31" s="99"/>
      <c r="TK31" s="99"/>
      <c r="TL31" s="99"/>
      <c r="TM31" s="99"/>
      <c r="TN31" s="99"/>
      <c r="TO31" s="99"/>
      <c r="TP31" s="99"/>
      <c r="TQ31" s="99"/>
      <c r="TR31" s="99"/>
      <c r="TS31" s="99"/>
      <c r="TT31" s="99"/>
      <c r="TU31" s="99"/>
      <c r="TV31" s="99"/>
      <c r="TW31" s="99"/>
      <c r="TX31" s="99"/>
      <c r="TY31" s="99"/>
      <c r="TZ31" s="99"/>
      <c r="UA31" s="99"/>
      <c r="UB31" s="99"/>
      <c r="UC31" s="99"/>
      <c r="UD31" s="99"/>
      <c r="UE31" s="99"/>
      <c r="UF31" s="99"/>
      <c r="UG31" s="99"/>
      <c r="UH31" s="99"/>
      <c r="UI31" s="99"/>
      <c r="UJ31" s="99"/>
      <c r="UK31" s="99"/>
      <c r="UL31" s="99"/>
      <c r="UM31" s="99"/>
      <c r="UN31" s="99"/>
      <c r="UO31" s="99"/>
      <c r="UP31" s="99"/>
      <c r="UQ31" s="99"/>
      <c r="UR31" s="99"/>
      <c r="US31" s="99"/>
      <c r="UT31" s="99"/>
      <c r="UU31" s="99"/>
      <c r="UV31" s="99"/>
      <c r="UW31" s="99"/>
      <c r="UX31" s="99"/>
      <c r="UY31" s="99"/>
      <c r="UZ31" s="99"/>
      <c r="VA31" s="99"/>
      <c r="VB31" s="99"/>
      <c r="VC31" s="99"/>
      <c r="VD31" s="99"/>
      <c r="VE31" s="99"/>
      <c r="VF31" s="99"/>
      <c r="VG31" s="99"/>
      <c r="VH31" s="99"/>
      <c r="VI31" s="99"/>
      <c r="VJ31" s="99"/>
      <c r="VK31" s="99"/>
      <c r="VL31" s="99"/>
      <c r="VM31" s="99"/>
      <c r="VN31" s="99"/>
      <c r="VO31" s="99"/>
      <c r="VP31" s="99"/>
      <c r="VQ31" s="99"/>
      <c r="VR31" s="99"/>
      <c r="VS31" s="99"/>
      <c r="VT31" s="99"/>
      <c r="VU31" s="99"/>
      <c r="VV31" s="99"/>
      <c r="VW31" s="99"/>
      <c r="VX31" s="99"/>
      <c r="VY31" s="99"/>
      <c r="VZ31" s="99"/>
      <c r="WA31" s="99"/>
      <c r="WB31" s="99"/>
      <c r="WC31" s="99"/>
      <c r="WD31" s="99"/>
      <c r="WE31" s="99"/>
      <c r="WF31" s="99"/>
      <c r="WG31" s="99"/>
      <c r="WH31" s="99"/>
      <c r="WI31" s="99"/>
      <c r="WJ31" s="99"/>
      <c r="WK31" s="99"/>
      <c r="WL31" s="99"/>
      <c r="WM31" s="99"/>
      <c r="WN31" s="99"/>
      <c r="WO31" s="99"/>
      <c r="WP31" s="99"/>
      <c r="WQ31" s="99"/>
      <c r="WR31" s="99"/>
      <c r="WS31" s="99"/>
      <c r="WT31" s="99"/>
      <c r="WU31" s="99"/>
      <c r="WV31" s="99"/>
      <c r="WW31" s="99"/>
      <c r="WX31" s="99"/>
      <c r="WY31" s="99"/>
      <c r="WZ31" s="99"/>
      <c r="XA31" s="99"/>
      <c r="XB31" s="99"/>
      <c r="XC31" s="99"/>
      <c r="XD31" s="99"/>
      <c r="XE31" s="99"/>
      <c r="XF31" s="99"/>
      <c r="XG31" s="99"/>
      <c r="XH31" s="99"/>
      <c r="XI31" s="99"/>
      <c r="XJ31" s="99"/>
      <c r="XK31" s="99"/>
      <c r="XL31" s="99"/>
      <c r="XM31" s="99"/>
      <c r="XN31" s="99"/>
      <c r="XO31" s="99"/>
      <c r="XP31" s="99"/>
      <c r="XQ31" s="99"/>
      <c r="XR31" s="99"/>
      <c r="XS31" s="99"/>
      <c r="XT31" s="99"/>
      <c r="XU31" s="99"/>
      <c r="XV31" s="99"/>
      <c r="XW31" s="99"/>
      <c r="XX31" s="99"/>
      <c r="XY31" s="99"/>
      <c r="XZ31" s="99"/>
      <c r="YA31" s="99"/>
      <c r="YB31" s="99"/>
      <c r="YC31" s="99"/>
      <c r="YD31" s="99"/>
      <c r="YE31" s="99"/>
      <c r="YF31" s="99"/>
      <c r="YG31" s="99"/>
      <c r="YH31" s="99"/>
      <c r="YI31" s="99"/>
      <c r="YJ31" s="99"/>
      <c r="YK31" s="99"/>
      <c r="YL31" s="99"/>
      <c r="YM31" s="99"/>
      <c r="YN31" s="99"/>
      <c r="YO31" s="99"/>
      <c r="YP31" s="99"/>
      <c r="YQ31" s="99"/>
      <c r="YR31" s="99"/>
      <c r="YS31" s="99"/>
      <c r="YT31" s="99"/>
      <c r="YU31" s="99"/>
      <c r="YV31" s="99"/>
      <c r="YW31" s="99"/>
      <c r="YX31" s="99"/>
      <c r="YY31" s="99"/>
      <c r="YZ31" s="99"/>
      <c r="ZA31" s="99"/>
      <c r="ZB31" s="99"/>
      <c r="ZC31" s="99"/>
      <c r="ZD31" s="99"/>
      <c r="ZE31" s="99"/>
      <c r="ZF31" s="99"/>
      <c r="ZG31" s="99"/>
      <c r="ZH31" s="99"/>
      <c r="ZI31" s="99"/>
      <c r="ZJ31" s="99"/>
      <c r="ZK31" s="99"/>
      <c r="ZL31" s="99"/>
      <c r="ZM31" s="99"/>
      <c r="ZN31" s="99"/>
      <c r="ZO31" s="99"/>
      <c r="ZP31" s="99"/>
      <c r="ZQ31" s="99"/>
      <c r="ZR31" s="99"/>
      <c r="ZS31" s="99"/>
      <c r="ZT31" s="99"/>
      <c r="ZU31" s="99"/>
      <c r="ZV31" s="99"/>
      <c r="ZW31" s="99"/>
      <c r="ZX31" s="99"/>
      <c r="ZY31" s="99"/>
      <c r="ZZ31" s="99"/>
      <c r="AAA31" s="99"/>
      <c r="AAB31" s="99"/>
      <c r="AAC31" s="99"/>
      <c r="AAD31" s="99"/>
      <c r="AAE31" s="99"/>
      <c r="AAF31" s="99"/>
      <c r="AAG31" s="99"/>
      <c r="AAH31" s="99"/>
      <c r="AAI31" s="99"/>
      <c r="AAJ31" s="99"/>
      <c r="AAK31" s="99"/>
      <c r="AAL31" s="99"/>
      <c r="AAM31" s="99"/>
      <c r="AAN31" s="99"/>
      <c r="AAO31" s="99"/>
      <c r="AAP31" s="99"/>
      <c r="AAQ31" s="99"/>
      <c r="AAR31" s="99"/>
      <c r="AAS31" s="99"/>
      <c r="AAT31" s="99"/>
      <c r="AAU31" s="99"/>
      <c r="AAV31" s="99"/>
      <c r="AAW31" s="99"/>
      <c r="AAX31" s="99"/>
      <c r="AAY31" s="99"/>
      <c r="AAZ31" s="99"/>
      <c r="ABA31" s="99"/>
      <c r="ABB31" s="99"/>
      <c r="ABC31" s="99"/>
      <c r="ABD31" s="99"/>
      <c r="ABE31" s="99"/>
      <c r="ABF31" s="99"/>
      <c r="ABG31" s="99"/>
      <c r="ABH31" s="99"/>
      <c r="ABI31" s="99"/>
      <c r="ABJ31" s="99"/>
      <c r="ABK31" s="99"/>
      <c r="ABL31" s="99"/>
      <c r="ABM31" s="99"/>
      <c r="ABN31" s="99"/>
      <c r="ABO31" s="99"/>
      <c r="ABP31" s="99"/>
      <c r="ABQ31" s="99"/>
      <c r="ABR31" s="99"/>
      <c r="ABS31" s="99"/>
      <c r="ABT31" s="99"/>
      <c r="ABU31" s="99"/>
      <c r="ABV31" s="99"/>
      <c r="ABW31" s="99"/>
      <c r="ABX31" s="99"/>
      <c r="ABY31" s="99"/>
      <c r="ABZ31" s="99"/>
      <c r="ACA31" s="99"/>
      <c r="ACB31" s="99"/>
      <c r="ACC31" s="99"/>
      <c r="ACD31" s="99"/>
      <c r="ACE31" s="99"/>
      <c r="ACF31" s="99"/>
      <c r="ACG31" s="99"/>
      <c r="ACH31" s="99"/>
      <c r="ACI31" s="99"/>
      <c r="ACJ31" s="99"/>
      <c r="ACK31" s="99"/>
      <c r="ACL31" s="99"/>
      <c r="ACM31" s="99"/>
      <c r="ACN31" s="99"/>
      <c r="ACO31" s="99"/>
      <c r="ACP31" s="99"/>
      <c r="ACQ31" s="99"/>
      <c r="ACR31" s="99"/>
      <c r="ACS31" s="99"/>
      <c r="ACT31" s="99"/>
      <c r="ACU31" s="99"/>
      <c r="ACV31" s="99"/>
      <c r="ACW31" s="99"/>
      <c r="ACX31" s="99"/>
      <c r="ACY31" s="99"/>
      <c r="ACZ31" s="99"/>
      <c r="ADA31" s="99"/>
      <c r="ADB31" s="99"/>
      <c r="ADC31" s="99"/>
      <c r="ADD31" s="99"/>
      <c r="ADE31" s="99"/>
      <c r="ADF31" s="99"/>
      <c r="ADG31" s="99"/>
      <c r="ADH31" s="99"/>
      <c r="ADI31" s="99"/>
      <c r="ADJ31" s="99"/>
      <c r="ADK31" s="99"/>
      <c r="ADL31" s="99"/>
      <c r="ADM31" s="99"/>
      <c r="ADN31" s="99"/>
      <c r="ADO31" s="99"/>
      <c r="ADP31" s="99"/>
      <c r="ADQ31" s="99"/>
      <c r="ADR31" s="99"/>
      <c r="ADS31" s="99"/>
      <c r="ADT31" s="99"/>
      <c r="ADU31" s="99"/>
      <c r="ADV31" s="99"/>
      <c r="ADW31" s="99"/>
      <c r="ADX31" s="99"/>
      <c r="ADY31" s="99"/>
      <c r="ADZ31" s="99"/>
      <c r="AEA31" s="99"/>
      <c r="AEB31" s="99"/>
      <c r="AEC31" s="99"/>
      <c r="AED31" s="99"/>
      <c r="AEE31" s="99"/>
      <c r="AEF31" s="99"/>
      <c r="AEG31" s="99"/>
      <c r="AEH31" s="99"/>
      <c r="AEI31" s="99"/>
      <c r="AEJ31" s="99"/>
      <c r="AEK31" s="99"/>
      <c r="AEL31" s="99"/>
      <c r="AEM31" s="99"/>
      <c r="AEN31" s="99"/>
      <c r="AEO31" s="99"/>
      <c r="AEP31" s="99"/>
      <c r="AEQ31" s="99"/>
      <c r="AER31" s="99"/>
      <c r="AES31" s="99"/>
      <c r="AET31" s="99"/>
      <c r="AEU31" s="99"/>
      <c r="AEV31" s="99"/>
      <c r="AEW31" s="99"/>
      <c r="AEX31" s="99"/>
      <c r="AEY31" s="99"/>
      <c r="AEZ31" s="99"/>
      <c r="AFA31" s="99"/>
      <c r="AFB31" s="99"/>
      <c r="AFC31" s="99"/>
      <c r="AFD31" s="99"/>
      <c r="AFE31" s="99"/>
      <c r="AFF31" s="99"/>
      <c r="AFG31" s="99"/>
      <c r="AFH31" s="99"/>
      <c r="AFI31" s="99"/>
      <c r="AFJ31" s="99"/>
      <c r="AFK31" s="99"/>
      <c r="AFL31" s="99"/>
      <c r="AFM31" s="99"/>
      <c r="AFN31" s="99"/>
      <c r="AFO31" s="99"/>
      <c r="AFP31" s="99"/>
      <c r="AFQ31" s="99"/>
      <c r="AFR31" s="99"/>
      <c r="AFS31" s="99"/>
      <c r="AFT31" s="99"/>
      <c r="AFU31" s="99"/>
      <c r="AFV31" s="99"/>
      <c r="AFW31" s="99"/>
      <c r="AFX31" s="99"/>
      <c r="AFY31" s="99"/>
      <c r="AFZ31" s="99"/>
      <c r="AGA31" s="99"/>
      <c r="AGB31" s="99"/>
      <c r="AGC31" s="99"/>
      <c r="AGD31" s="99"/>
      <c r="AGE31" s="99"/>
      <c r="AGF31" s="99"/>
      <c r="AGG31" s="99"/>
      <c r="AGH31" s="99"/>
      <c r="AGI31" s="99"/>
      <c r="AGJ31" s="99"/>
      <c r="AGK31" s="99"/>
      <c r="AGL31" s="99"/>
      <c r="AGM31" s="99"/>
      <c r="AGN31" s="99"/>
      <c r="AGO31" s="99"/>
      <c r="AGP31" s="99"/>
      <c r="AGQ31" s="99"/>
      <c r="AGR31" s="99"/>
      <c r="AGS31" s="99"/>
      <c r="AGT31" s="99"/>
      <c r="AGU31" s="99"/>
      <c r="AGV31" s="99"/>
      <c r="AGW31" s="99"/>
      <c r="AGX31" s="99"/>
      <c r="AGY31" s="99"/>
      <c r="AGZ31" s="99"/>
      <c r="AHA31" s="99"/>
      <c r="AHB31" s="99"/>
      <c r="AHC31" s="99"/>
      <c r="AHD31" s="99"/>
      <c r="AHE31" s="99"/>
      <c r="AHF31" s="99"/>
      <c r="AHG31" s="99"/>
      <c r="AHH31" s="99"/>
      <c r="AHI31" s="99"/>
      <c r="AHJ31" s="99"/>
      <c r="AHK31" s="99"/>
      <c r="AHL31" s="99"/>
      <c r="AHM31" s="99"/>
      <c r="AHN31" s="99"/>
      <c r="AHO31" s="99"/>
      <c r="AHP31" s="99"/>
      <c r="AHQ31" s="99"/>
      <c r="AHR31" s="99"/>
      <c r="AHS31" s="99"/>
      <c r="AHT31" s="99"/>
      <c r="AHU31" s="99"/>
      <c r="AHV31" s="99"/>
      <c r="AHW31" s="99"/>
      <c r="AHX31" s="99"/>
      <c r="AHY31" s="99"/>
      <c r="AHZ31" s="99"/>
      <c r="AIA31" s="99"/>
      <c r="AIB31" s="99"/>
      <c r="AIC31" s="99"/>
      <c r="AID31" s="99"/>
      <c r="AIE31" s="99"/>
      <c r="AIF31" s="99"/>
      <c r="AIG31" s="99"/>
      <c r="AIH31" s="99"/>
      <c r="AII31" s="99"/>
      <c r="AIJ31" s="99"/>
      <c r="AIK31" s="99"/>
      <c r="AIL31" s="99"/>
      <c r="AIM31" s="99"/>
      <c r="AIN31" s="99"/>
      <c r="AIO31" s="99"/>
      <c r="AIP31" s="99"/>
      <c r="AIQ31" s="99"/>
      <c r="AIR31" s="99"/>
      <c r="AIS31" s="99"/>
      <c r="AIT31" s="99"/>
      <c r="AIU31" s="99"/>
      <c r="AIV31" s="99"/>
      <c r="AIW31" s="99"/>
      <c r="AIX31" s="99"/>
      <c r="AIY31" s="99"/>
      <c r="AIZ31" s="99"/>
      <c r="AJA31" s="99"/>
      <c r="AJB31" s="99"/>
      <c r="AJC31" s="99"/>
      <c r="AJD31" s="99"/>
      <c r="AJE31" s="99"/>
      <c r="AJF31" s="99"/>
      <c r="AJG31" s="99"/>
      <c r="AJH31" s="99"/>
      <c r="AJI31" s="99"/>
      <c r="AJJ31" s="99"/>
      <c r="AJK31" s="99"/>
      <c r="AJL31" s="99"/>
      <c r="AJM31" s="99"/>
      <c r="AJN31" s="99"/>
      <c r="AJO31" s="99"/>
      <c r="AJP31" s="99"/>
      <c r="AJQ31" s="99"/>
      <c r="AJR31" s="99"/>
      <c r="AJS31" s="99"/>
      <c r="AJT31" s="99"/>
      <c r="AJU31" s="99"/>
      <c r="AJV31" s="99"/>
      <c r="AJW31" s="99"/>
      <c r="AJX31" s="99"/>
      <c r="AJY31" s="99"/>
      <c r="AJZ31" s="99"/>
      <c r="AKA31" s="99"/>
      <c r="AKB31" s="99"/>
      <c r="AKC31" s="99"/>
      <c r="AKD31" s="99"/>
      <c r="AKE31" s="99"/>
      <c r="AKF31" s="99"/>
      <c r="AKG31" s="99"/>
      <c r="AKH31" s="99"/>
      <c r="AKI31" s="99"/>
      <c r="AKJ31" s="99"/>
      <c r="AKK31" s="99"/>
      <c r="AKL31" s="99"/>
      <c r="AKM31" s="99"/>
      <c r="AKN31" s="99"/>
      <c r="AKO31" s="99"/>
      <c r="AKP31" s="99"/>
      <c r="AKQ31" s="99"/>
      <c r="AKR31" s="99"/>
      <c r="AKS31" s="99"/>
      <c r="AKT31" s="99"/>
      <c r="AKU31" s="99"/>
      <c r="AKV31" s="99"/>
      <c r="AKW31" s="99"/>
      <c r="AKX31" s="99"/>
      <c r="AKY31" s="99"/>
      <c r="AKZ31" s="99"/>
      <c r="ALA31" s="99"/>
      <c r="ALB31" s="99"/>
      <c r="ALC31" s="99"/>
      <c r="ALD31" s="99"/>
      <c r="ALE31" s="99"/>
      <c r="ALF31" s="99"/>
      <c r="ALG31" s="99"/>
      <c r="ALH31" s="99"/>
      <c r="ALI31" s="99"/>
      <c r="ALJ31" s="99"/>
      <c r="ALK31" s="99"/>
      <c r="ALL31" s="99"/>
      <c r="ALM31" s="99"/>
      <c r="ALN31" s="99"/>
      <c r="ALO31" s="99"/>
      <c r="ALP31" s="99"/>
      <c r="ALQ31" s="99"/>
      <c r="ALR31" s="99"/>
      <c r="ALS31" s="99"/>
      <c r="ALT31" s="99"/>
      <c r="ALU31" s="99"/>
      <c r="ALV31" s="99"/>
      <c r="ALW31" s="99"/>
      <c r="ALX31" s="99"/>
      <c r="ALY31" s="99"/>
      <c r="ALZ31" s="99"/>
      <c r="AMA31" s="99"/>
      <c r="AMB31" s="99"/>
      <c r="AMC31" s="99"/>
      <c r="AMD31" s="99"/>
      <c r="AME31" s="99"/>
      <c r="AMF31" s="99"/>
      <c r="AMG31" s="99"/>
      <c r="AMH31" s="99"/>
      <c r="AMI31" s="99"/>
      <c r="AMJ31" s="99"/>
    </row>
    <row r="32" spans="1:1024" ht="9.75" customHeight="1">
      <c r="A32" s="98"/>
      <c r="B32" s="144"/>
      <c r="C32" s="144"/>
      <c r="D32" s="144"/>
      <c r="E32" s="144"/>
      <c r="F32" s="144"/>
      <c r="G32" s="121"/>
      <c r="H32" s="121"/>
      <c r="I32" s="121"/>
      <c r="J32" s="121"/>
      <c r="K32" s="121"/>
      <c r="L32" s="121"/>
      <c r="M32" s="121"/>
      <c r="N32" s="121"/>
      <c r="O32" s="121"/>
      <c r="P32" s="121"/>
      <c r="Q32" s="121"/>
      <c r="R32" s="121"/>
      <c r="S32" s="121"/>
      <c r="T32" s="136"/>
      <c r="U32" s="136"/>
      <c r="V32" s="121"/>
      <c r="W32" s="121"/>
      <c r="X32" s="121"/>
      <c r="Y32" s="121"/>
      <c r="Z32" s="121"/>
      <c r="AA32" s="121"/>
      <c r="AB32" s="121"/>
      <c r="AC32" s="121"/>
      <c r="AD32" s="121"/>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99"/>
      <c r="FG32" s="99"/>
      <c r="FH32" s="99"/>
      <c r="FI32" s="99"/>
      <c r="FJ32" s="99"/>
      <c r="FK32" s="99"/>
      <c r="FL32" s="99"/>
      <c r="FM32" s="99"/>
      <c r="FN32" s="99"/>
      <c r="FO32" s="99"/>
      <c r="FP32" s="99"/>
      <c r="FQ32" s="99"/>
      <c r="FR32" s="99"/>
      <c r="FS32" s="99"/>
      <c r="FT32" s="99"/>
      <c r="FU32" s="99"/>
      <c r="FV32" s="99"/>
      <c r="FW32" s="99"/>
      <c r="FX32" s="99"/>
      <c r="FY32" s="99"/>
      <c r="FZ32" s="99"/>
      <c r="GA32" s="99"/>
      <c r="GB32" s="99"/>
      <c r="GC32" s="99"/>
      <c r="GD32" s="99"/>
      <c r="GE32" s="99"/>
      <c r="GF32" s="99"/>
      <c r="GG32" s="99"/>
      <c r="GH32" s="99"/>
      <c r="GI32" s="99"/>
      <c r="GJ32" s="99"/>
      <c r="GK32" s="99"/>
      <c r="GL32" s="99"/>
      <c r="GM32" s="99"/>
      <c r="GN32" s="99"/>
      <c r="GO32" s="99"/>
      <c r="GP32" s="99"/>
      <c r="GQ32" s="99"/>
      <c r="GR32" s="99"/>
      <c r="GS32" s="99"/>
      <c r="GT32" s="99"/>
      <c r="GU32" s="99"/>
      <c r="GV32" s="99"/>
      <c r="GW32" s="99"/>
      <c r="GX32" s="99"/>
      <c r="GY32" s="99"/>
      <c r="GZ32" s="99"/>
      <c r="HA32" s="99"/>
      <c r="HB32" s="99"/>
      <c r="HC32" s="99"/>
      <c r="HD32" s="99"/>
      <c r="HE32" s="99"/>
      <c r="HF32" s="99"/>
      <c r="HG32" s="99"/>
      <c r="HH32" s="99"/>
      <c r="HI32" s="99"/>
      <c r="HJ32" s="99"/>
      <c r="HK32" s="99"/>
      <c r="HL32" s="99"/>
      <c r="HM32" s="99"/>
      <c r="HN32" s="99"/>
      <c r="HO32" s="99"/>
      <c r="HP32" s="99"/>
      <c r="HQ32" s="99"/>
      <c r="HR32" s="99"/>
      <c r="HS32" s="99"/>
      <c r="HT32" s="99"/>
      <c r="HU32" s="99"/>
      <c r="HV32" s="99"/>
      <c r="HW32" s="99"/>
      <c r="HX32" s="99"/>
      <c r="HY32" s="99"/>
      <c r="HZ32" s="99"/>
      <c r="IA32" s="99"/>
      <c r="IB32" s="99"/>
      <c r="IC32" s="99"/>
      <c r="ID32" s="99"/>
      <c r="IE32" s="99"/>
      <c r="IF32" s="99"/>
      <c r="IG32" s="99"/>
      <c r="IH32" s="99"/>
      <c r="II32" s="99"/>
      <c r="IJ32" s="99"/>
      <c r="IK32" s="99"/>
      <c r="IL32" s="99"/>
      <c r="IM32" s="99"/>
      <c r="IN32" s="99"/>
      <c r="IO32" s="99"/>
      <c r="IP32" s="99"/>
      <c r="IQ32" s="99"/>
      <c r="IR32" s="99"/>
      <c r="IS32" s="99"/>
      <c r="IT32" s="99"/>
      <c r="IU32" s="99"/>
      <c r="IV32" s="99"/>
      <c r="IW32" s="99"/>
      <c r="IX32" s="99"/>
      <c r="IY32" s="99"/>
      <c r="IZ32" s="99"/>
      <c r="JA32" s="99"/>
      <c r="JB32" s="99"/>
      <c r="JC32" s="99"/>
      <c r="JD32" s="99"/>
      <c r="JE32" s="99"/>
      <c r="JF32" s="99"/>
      <c r="JG32" s="99"/>
      <c r="JH32" s="99"/>
      <c r="JI32" s="99"/>
      <c r="JJ32" s="99"/>
      <c r="JK32" s="99"/>
      <c r="JL32" s="99"/>
      <c r="JM32" s="99"/>
      <c r="JN32" s="99"/>
      <c r="JO32" s="99"/>
      <c r="JP32" s="99"/>
      <c r="JQ32" s="99"/>
      <c r="JR32" s="99"/>
      <c r="JS32" s="99"/>
      <c r="JT32" s="99"/>
      <c r="JU32" s="99"/>
      <c r="JV32" s="99"/>
      <c r="JW32" s="99"/>
      <c r="JX32" s="99"/>
      <c r="JY32" s="99"/>
      <c r="JZ32" s="99"/>
      <c r="KA32" s="99"/>
      <c r="KB32" s="99"/>
      <c r="KC32" s="99"/>
      <c r="KD32" s="99"/>
      <c r="KE32" s="99"/>
      <c r="KF32" s="99"/>
      <c r="KG32" s="99"/>
      <c r="KH32" s="99"/>
      <c r="KI32" s="99"/>
      <c r="KJ32" s="99"/>
      <c r="KK32" s="99"/>
      <c r="KL32" s="99"/>
      <c r="KM32" s="99"/>
      <c r="KN32" s="99"/>
      <c r="KO32" s="99"/>
      <c r="KP32" s="99"/>
      <c r="KQ32" s="99"/>
      <c r="KR32" s="99"/>
      <c r="KS32" s="99"/>
      <c r="KT32" s="99"/>
      <c r="KU32" s="99"/>
      <c r="KV32" s="99"/>
      <c r="KW32" s="99"/>
      <c r="KX32" s="99"/>
      <c r="KY32" s="99"/>
      <c r="KZ32" s="99"/>
      <c r="LA32" s="99"/>
      <c r="LB32" s="99"/>
      <c r="LC32" s="99"/>
      <c r="LD32" s="99"/>
      <c r="LE32" s="99"/>
      <c r="LF32" s="99"/>
      <c r="LG32" s="99"/>
      <c r="LH32" s="99"/>
      <c r="LI32" s="99"/>
      <c r="LJ32" s="99"/>
      <c r="LK32" s="99"/>
      <c r="LL32" s="99"/>
      <c r="LM32" s="99"/>
      <c r="LN32" s="99"/>
      <c r="LO32" s="99"/>
      <c r="LP32" s="99"/>
      <c r="LQ32" s="99"/>
      <c r="LR32" s="99"/>
      <c r="LS32" s="99"/>
      <c r="LT32" s="99"/>
      <c r="LU32" s="99"/>
      <c r="LV32" s="99"/>
      <c r="LW32" s="99"/>
      <c r="LX32" s="99"/>
      <c r="LY32" s="99"/>
      <c r="LZ32" s="99"/>
      <c r="MA32" s="99"/>
      <c r="MB32" s="99"/>
      <c r="MC32" s="99"/>
      <c r="MD32" s="99"/>
      <c r="ME32" s="99"/>
      <c r="MF32" s="99"/>
      <c r="MG32" s="99"/>
      <c r="MH32" s="99"/>
      <c r="MI32" s="99"/>
      <c r="MJ32" s="99"/>
      <c r="MK32" s="99"/>
      <c r="ML32" s="99"/>
      <c r="MM32" s="99"/>
      <c r="MN32" s="99"/>
      <c r="MO32" s="99"/>
      <c r="MP32" s="99"/>
      <c r="MQ32" s="99"/>
      <c r="MR32" s="99"/>
      <c r="MS32" s="99"/>
      <c r="MT32" s="99"/>
      <c r="MU32" s="99"/>
      <c r="MV32" s="99"/>
      <c r="MW32" s="99"/>
      <c r="MX32" s="99"/>
      <c r="MY32" s="99"/>
      <c r="MZ32" s="99"/>
      <c r="NA32" s="99"/>
      <c r="NB32" s="99"/>
      <c r="NC32" s="99"/>
      <c r="ND32" s="99"/>
      <c r="NE32" s="99"/>
      <c r="NF32" s="99"/>
      <c r="NG32" s="99"/>
      <c r="NH32" s="99"/>
      <c r="NI32" s="99"/>
      <c r="NJ32" s="99"/>
      <c r="NK32" s="99"/>
      <c r="NL32" s="99"/>
      <c r="NM32" s="99"/>
      <c r="NN32" s="99"/>
      <c r="NO32" s="99"/>
      <c r="NP32" s="99"/>
      <c r="NQ32" s="99"/>
      <c r="NR32" s="99"/>
      <c r="NS32" s="99"/>
      <c r="NT32" s="99"/>
      <c r="NU32" s="99"/>
      <c r="NV32" s="99"/>
      <c r="NW32" s="99"/>
      <c r="NX32" s="99"/>
      <c r="NY32" s="99"/>
      <c r="NZ32" s="99"/>
      <c r="OA32" s="99"/>
      <c r="OB32" s="99"/>
      <c r="OC32" s="99"/>
      <c r="OD32" s="99"/>
      <c r="OE32" s="99"/>
      <c r="OF32" s="99"/>
      <c r="OG32" s="99"/>
      <c r="OH32" s="99"/>
      <c r="OI32" s="99"/>
      <c r="OJ32" s="99"/>
      <c r="OK32" s="99"/>
      <c r="OL32" s="99"/>
      <c r="OM32" s="99"/>
      <c r="ON32" s="99"/>
      <c r="OO32" s="99"/>
      <c r="OP32" s="99"/>
      <c r="OQ32" s="99"/>
      <c r="OR32" s="99"/>
      <c r="OS32" s="99"/>
      <c r="OT32" s="99"/>
      <c r="OU32" s="99"/>
      <c r="OV32" s="99"/>
      <c r="OW32" s="99"/>
      <c r="OX32" s="99"/>
      <c r="OY32" s="99"/>
      <c r="OZ32" s="99"/>
      <c r="PA32" s="99"/>
      <c r="PB32" s="99"/>
      <c r="PC32" s="99"/>
      <c r="PD32" s="99"/>
      <c r="PE32" s="99"/>
      <c r="PF32" s="99"/>
      <c r="PG32" s="99"/>
      <c r="PH32" s="99"/>
      <c r="PI32" s="99"/>
      <c r="PJ32" s="99"/>
      <c r="PK32" s="99"/>
      <c r="PL32" s="99"/>
      <c r="PM32" s="99"/>
      <c r="PN32" s="99"/>
      <c r="PO32" s="99"/>
      <c r="PP32" s="99"/>
      <c r="PQ32" s="99"/>
      <c r="PR32" s="99"/>
      <c r="PS32" s="99"/>
      <c r="PT32" s="99"/>
      <c r="PU32" s="99"/>
      <c r="PV32" s="99"/>
      <c r="PW32" s="99"/>
      <c r="PX32" s="99"/>
      <c r="PY32" s="99"/>
      <c r="PZ32" s="99"/>
      <c r="QA32" s="99"/>
      <c r="QB32" s="99"/>
      <c r="QC32" s="99"/>
      <c r="QD32" s="99"/>
      <c r="QE32" s="99"/>
      <c r="QF32" s="99"/>
      <c r="QG32" s="99"/>
      <c r="QH32" s="99"/>
      <c r="QI32" s="99"/>
      <c r="QJ32" s="99"/>
      <c r="QK32" s="99"/>
      <c r="QL32" s="99"/>
      <c r="QM32" s="99"/>
      <c r="QN32" s="99"/>
      <c r="QO32" s="99"/>
      <c r="QP32" s="99"/>
      <c r="QQ32" s="99"/>
      <c r="QR32" s="99"/>
      <c r="QS32" s="99"/>
      <c r="QT32" s="99"/>
      <c r="QU32" s="99"/>
      <c r="QV32" s="99"/>
      <c r="QW32" s="99"/>
      <c r="QX32" s="99"/>
      <c r="QY32" s="99"/>
      <c r="QZ32" s="99"/>
      <c r="RA32" s="99"/>
      <c r="RB32" s="99"/>
      <c r="RC32" s="99"/>
      <c r="RD32" s="99"/>
      <c r="RE32" s="99"/>
      <c r="RF32" s="99"/>
      <c r="RG32" s="99"/>
      <c r="RH32" s="99"/>
      <c r="RI32" s="99"/>
      <c r="RJ32" s="99"/>
      <c r="RK32" s="99"/>
      <c r="RL32" s="99"/>
      <c r="RM32" s="99"/>
      <c r="RN32" s="99"/>
      <c r="RO32" s="99"/>
      <c r="RP32" s="99"/>
      <c r="RQ32" s="99"/>
      <c r="RR32" s="99"/>
      <c r="RS32" s="99"/>
      <c r="RT32" s="99"/>
      <c r="RU32" s="99"/>
      <c r="RV32" s="99"/>
      <c r="RW32" s="99"/>
      <c r="RX32" s="99"/>
      <c r="RY32" s="99"/>
      <c r="RZ32" s="99"/>
      <c r="SA32" s="99"/>
      <c r="SB32" s="99"/>
      <c r="SC32" s="99"/>
      <c r="SD32" s="99"/>
      <c r="SE32" s="99"/>
      <c r="SF32" s="99"/>
      <c r="SG32" s="99"/>
      <c r="SH32" s="99"/>
      <c r="SI32" s="99"/>
      <c r="SJ32" s="99"/>
      <c r="SK32" s="99"/>
      <c r="SL32" s="99"/>
      <c r="SM32" s="99"/>
      <c r="SN32" s="99"/>
      <c r="SO32" s="99"/>
      <c r="SP32" s="99"/>
      <c r="SQ32" s="99"/>
      <c r="SR32" s="99"/>
      <c r="SS32" s="99"/>
      <c r="ST32" s="99"/>
      <c r="SU32" s="99"/>
      <c r="SV32" s="99"/>
      <c r="SW32" s="99"/>
      <c r="SX32" s="99"/>
      <c r="SY32" s="99"/>
      <c r="SZ32" s="99"/>
      <c r="TA32" s="99"/>
      <c r="TB32" s="99"/>
      <c r="TC32" s="99"/>
      <c r="TD32" s="99"/>
      <c r="TE32" s="99"/>
      <c r="TF32" s="99"/>
      <c r="TG32" s="99"/>
      <c r="TH32" s="99"/>
      <c r="TI32" s="99"/>
      <c r="TJ32" s="99"/>
      <c r="TK32" s="99"/>
      <c r="TL32" s="99"/>
      <c r="TM32" s="99"/>
      <c r="TN32" s="99"/>
      <c r="TO32" s="99"/>
      <c r="TP32" s="99"/>
      <c r="TQ32" s="99"/>
      <c r="TR32" s="99"/>
      <c r="TS32" s="99"/>
      <c r="TT32" s="99"/>
      <c r="TU32" s="99"/>
      <c r="TV32" s="99"/>
      <c r="TW32" s="99"/>
      <c r="TX32" s="99"/>
      <c r="TY32" s="99"/>
      <c r="TZ32" s="99"/>
      <c r="UA32" s="99"/>
      <c r="UB32" s="99"/>
      <c r="UC32" s="99"/>
      <c r="UD32" s="99"/>
      <c r="UE32" s="99"/>
      <c r="UF32" s="99"/>
      <c r="UG32" s="99"/>
      <c r="UH32" s="99"/>
      <c r="UI32" s="99"/>
      <c r="UJ32" s="99"/>
      <c r="UK32" s="99"/>
      <c r="UL32" s="99"/>
      <c r="UM32" s="99"/>
      <c r="UN32" s="99"/>
      <c r="UO32" s="99"/>
      <c r="UP32" s="99"/>
      <c r="UQ32" s="99"/>
      <c r="UR32" s="99"/>
      <c r="US32" s="99"/>
      <c r="UT32" s="99"/>
      <c r="UU32" s="99"/>
      <c r="UV32" s="99"/>
      <c r="UW32" s="99"/>
      <c r="UX32" s="99"/>
      <c r="UY32" s="99"/>
      <c r="UZ32" s="99"/>
      <c r="VA32" s="99"/>
      <c r="VB32" s="99"/>
      <c r="VC32" s="99"/>
      <c r="VD32" s="99"/>
      <c r="VE32" s="99"/>
      <c r="VF32" s="99"/>
      <c r="VG32" s="99"/>
      <c r="VH32" s="99"/>
      <c r="VI32" s="99"/>
      <c r="VJ32" s="99"/>
      <c r="VK32" s="99"/>
      <c r="VL32" s="99"/>
      <c r="VM32" s="99"/>
      <c r="VN32" s="99"/>
      <c r="VO32" s="99"/>
      <c r="VP32" s="99"/>
      <c r="VQ32" s="99"/>
      <c r="VR32" s="99"/>
      <c r="VS32" s="99"/>
      <c r="VT32" s="99"/>
      <c r="VU32" s="99"/>
      <c r="VV32" s="99"/>
      <c r="VW32" s="99"/>
      <c r="VX32" s="99"/>
      <c r="VY32" s="99"/>
      <c r="VZ32" s="99"/>
      <c r="WA32" s="99"/>
      <c r="WB32" s="99"/>
      <c r="WC32" s="99"/>
      <c r="WD32" s="99"/>
      <c r="WE32" s="99"/>
      <c r="WF32" s="99"/>
      <c r="WG32" s="99"/>
      <c r="WH32" s="99"/>
      <c r="WI32" s="99"/>
      <c r="WJ32" s="99"/>
      <c r="WK32" s="99"/>
      <c r="WL32" s="99"/>
      <c r="WM32" s="99"/>
      <c r="WN32" s="99"/>
      <c r="WO32" s="99"/>
      <c r="WP32" s="99"/>
      <c r="WQ32" s="99"/>
      <c r="WR32" s="99"/>
      <c r="WS32" s="99"/>
      <c r="WT32" s="99"/>
      <c r="WU32" s="99"/>
      <c r="WV32" s="99"/>
      <c r="WW32" s="99"/>
      <c r="WX32" s="99"/>
      <c r="WY32" s="99"/>
      <c r="WZ32" s="99"/>
      <c r="XA32" s="99"/>
      <c r="XB32" s="99"/>
      <c r="XC32" s="99"/>
      <c r="XD32" s="99"/>
      <c r="XE32" s="99"/>
      <c r="XF32" s="99"/>
      <c r="XG32" s="99"/>
      <c r="XH32" s="99"/>
      <c r="XI32" s="99"/>
      <c r="XJ32" s="99"/>
      <c r="XK32" s="99"/>
      <c r="XL32" s="99"/>
      <c r="XM32" s="99"/>
      <c r="XN32" s="99"/>
      <c r="XO32" s="99"/>
      <c r="XP32" s="99"/>
      <c r="XQ32" s="99"/>
      <c r="XR32" s="99"/>
      <c r="XS32" s="99"/>
      <c r="XT32" s="99"/>
      <c r="XU32" s="99"/>
      <c r="XV32" s="99"/>
      <c r="XW32" s="99"/>
      <c r="XX32" s="99"/>
      <c r="XY32" s="99"/>
      <c r="XZ32" s="99"/>
      <c r="YA32" s="99"/>
      <c r="YB32" s="99"/>
      <c r="YC32" s="99"/>
      <c r="YD32" s="99"/>
      <c r="YE32" s="99"/>
      <c r="YF32" s="99"/>
      <c r="YG32" s="99"/>
      <c r="YH32" s="99"/>
      <c r="YI32" s="99"/>
      <c r="YJ32" s="99"/>
      <c r="YK32" s="99"/>
      <c r="YL32" s="99"/>
      <c r="YM32" s="99"/>
      <c r="YN32" s="99"/>
      <c r="YO32" s="99"/>
      <c r="YP32" s="99"/>
      <c r="YQ32" s="99"/>
      <c r="YR32" s="99"/>
      <c r="YS32" s="99"/>
      <c r="YT32" s="99"/>
      <c r="YU32" s="99"/>
      <c r="YV32" s="99"/>
      <c r="YW32" s="99"/>
      <c r="YX32" s="99"/>
      <c r="YY32" s="99"/>
      <c r="YZ32" s="99"/>
      <c r="ZA32" s="99"/>
      <c r="ZB32" s="99"/>
      <c r="ZC32" s="99"/>
      <c r="ZD32" s="99"/>
      <c r="ZE32" s="99"/>
      <c r="ZF32" s="99"/>
      <c r="ZG32" s="99"/>
      <c r="ZH32" s="99"/>
      <c r="ZI32" s="99"/>
      <c r="ZJ32" s="99"/>
      <c r="ZK32" s="99"/>
      <c r="ZL32" s="99"/>
      <c r="ZM32" s="99"/>
      <c r="ZN32" s="99"/>
      <c r="ZO32" s="99"/>
      <c r="ZP32" s="99"/>
      <c r="ZQ32" s="99"/>
      <c r="ZR32" s="99"/>
      <c r="ZS32" s="99"/>
      <c r="ZT32" s="99"/>
      <c r="ZU32" s="99"/>
      <c r="ZV32" s="99"/>
      <c r="ZW32" s="99"/>
      <c r="ZX32" s="99"/>
      <c r="ZY32" s="99"/>
      <c r="ZZ32" s="99"/>
      <c r="AAA32" s="99"/>
      <c r="AAB32" s="99"/>
      <c r="AAC32" s="99"/>
      <c r="AAD32" s="99"/>
      <c r="AAE32" s="99"/>
      <c r="AAF32" s="99"/>
      <c r="AAG32" s="99"/>
      <c r="AAH32" s="99"/>
      <c r="AAI32" s="99"/>
      <c r="AAJ32" s="99"/>
      <c r="AAK32" s="99"/>
      <c r="AAL32" s="99"/>
      <c r="AAM32" s="99"/>
      <c r="AAN32" s="99"/>
      <c r="AAO32" s="99"/>
      <c r="AAP32" s="99"/>
      <c r="AAQ32" s="99"/>
      <c r="AAR32" s="99"/>
      <c r="AAS32" s="99"/>
      <c r="AAT32" s="99"/>
      <c r="AAU32" s="99"/>
      <c r="AAV32" s="99"/>
      <c r="AAW32" s="99"/>
      <c r="AAX32" s="99"/>
      <c r="AAY32" s="99"/>
      <c r="AAZ32" s="99"/>
      <c r="ABA32" s="99"/>
      <c r="ABB32" s="99"/>
      <c r="ABC32" s="99"/>
      <c r="ABD32" s="99"/>
      <c r="ABE32" s="99"/>
      <c r="ABF32" s="99"/>
      <c r="ABG32" s="99"/>
      <c r="ABH32" s="99"/>
      <c r="ABI32" s="99"/>
      <c r="ABJ32" s="99"/>
      <c r="ABK32" s="99"/>
      <c r="ABL32" s="99"/>
      <c r="ABM32" s="99"/>
      <c r="ABN32" s="99"/>
      <c r="ABO32" s="99"/>
      <c r="ABP32" s="99"/>
      <c r="ABQ32" s="99"/>
      <c r="ABR32" s="99"/>
      <c r="ABS32" s="99"/>
      <c r="ABT32" s="99"/>
      <c r="ABU32" s="99"/>
      <c r="ABV32" s="99"/>
      <c r="ABW32" s="99"/>
      <c r="ABX32" s="99"/>
      <c r="ABY32" s="99"/>
      <c r="ABZ32" s="99"/>
      <c r="ACA32" s="99"/>
      <c r="ACB32" s="99"/>
      <c r="ACC32" s="99"/>
      <c r="ACD32" s="99"/>
      <c r="ACE32" s="99"/>
      <c r="ACF32" s="99"/>
      <c r="ACG32" s="99"/>
      <c r="ACH32" s="99"/>
      <c r="ACI32" s="99"/>
      <c r="ACJ32" s="99"/>
      <c r="ACK32" s="99"/>
      <c r="ACL32" s="99"/>
      <c r="ACM32" s="99"/>
      <c r="ACN32" s="99"/>
      <c r="ACO32" s="99"/>
      <c r="ACP32" s="99"/>
      <c r="ACQ32" s="99"/>
      <c r="ACR32" s="99"/>
      <c r="ACS32" s="99"/>
      <c r="ACT32" s="99"/>
      <c r="ACU32" s="99"/>
      <c r="ACV32" s="99"/>
      <c r="ACW32" s="99"/>
      <c r="ACX32" s="99"/>
      <c r="ACY32" s="99"/>
      <c r="ACZ32" s="99"/>
      <c r="ADA32" s="99"/>
      <c r="ADB32" s="99"/>
      <c r="ADC32" s="99"/>
      <c r="ADD32" s="99"/>
      <c r="ADE32" s="99"/>
      <c r="ADF32" s="99"/>
      <c r="ADG32" s="99"/>
      <c r="ADH32" s="99"/>
      <c r="ADI32" s="99"/>
      <c r="ADJ32" s="99"/>
      <c r="ADK32" s="99"/>
      <c r="ADL32" s="99"/>
      <c r="ADM32" s="99"/>
      <c r="ADN32" s="99"/>
      <c r="ADO32" s="99"/>
      <c r="ADP32" s="99"/>
      <c r="ADQ32" s="99"/>
      <c r="ADR32" s="99"/>
      <c r="ADS32" s="99"/>
      <c r="ADT32" s="99"/>
      <c r="ADU32" s="99"/>
      <c r="ADV32" s="99"/>
      <c r="ADW32" s="99"/>
      <c r="ADX32" s="99"/>
      <c r="ADY32" s="99"/>
      <c r="ADZ32" s="99"/>
      <c r="AEA32" s="99"/>
      <c r="AEB32" s="99"/>
      <c r="AEC32" s="99"/>
      <c r="AED32" s="99"/>
      <c r="AEE32" s="99"/>
      <c r="AEF32" s="99"/>
      <c r="AEG32" s="99"/>
      <c r="AEH32" s="99"/>
      <c r="AEI32" s="99"/>
      <c r="AEJ32" s="99"/>
      <c r="AEK32" s="99"/>
      <c r="AEL32" s="99"/>
      <c r="AEM32" s="99"/>
      <c r="AEN32" s="99"/>
      <c r="AEO32" s="99"/>
      <c r="AEP32" s="99"/>
      <c r="AEQ32" s="99"/>
      <c r="AER32" s="99"/>
      <c r="AES32" s="99"/>
      <c r="AET32" s="99"/>
      <c r="AEU32" s="99"/>
      <c r="AEV32" s="99"/>
      <c r="AEW32" s="99"/>
      <c r="AEX32" s="99"/>
      <c r="AEY32" s="99"/>
      <c r="AEZ32" s="99"/>
      <c r="AFA32" s="99"/>
      <c r="AFB32" s="99"/>
      <c r="AFC32" s="99"/>
      <c r="AFD32" s="99"/>
      <c r="AFE32" s="99"/>
      <c r="AFF32" s="99"/>
      <c r="AFG32" s="99"/>
      <c r="AFH32" s="99"/>
      <c r="AFI32" s="99"/>
      <c r="AFJ32" s="99"/>
      <c r="AFK32" s="99"/>
      <c r="AFL32" s="99"/>
      <c r="AFM32" s="99"/>
      <c r="AFN32" s="99"/>
      <c r="AFO32" s="99"/>
      <c r="AFP32" s="99"/>
      <c r="AFQ32" s="99"/>
      <c r="AFR32" s="99"/>
      <c r="AFS32" s="99"/>
      <c r="AFT32" s="99"/>
      <c r="AFU32" s="99"/>
      <c r="AFV32" s="99"/>
      <c r="AFW32" s="99"/>
      <c r="AFX32" s="99"/>
      <c r="AFY32" s="99"/>
      <c r="AFZ32" s="99"/>
      <c r="AGA32" s="99"/>
      <c r="AGB32" s="99"/>
      <c r="AGC32" s="99"/>
      <c r="AGD32" s="99"/>
      <c r="AGE32" s="99"/>
      <c r="AGF32" s="99"/>
      <c r="AGG32" s="99"/>
      <c r="AGH32" s="99"/>
      <c r="AGI32" s="99"/>
      <c r="AGJ32" s="99"/>
      <c r="AGK32" s="99"/>
      <c r="AGL32" s="99"/>
      <c r="AGM32" s="99"/>
      <c r="AGN32" s="99"/>
      <c r="AGO32" s="99"/>
      <c r="AGP32" s="99"/>
      <c r="AGQ32" s="99"/>
      <c r="AGR32" s="99"/>
      <c r="AGS32" s="99"/>
      <c r="AGT32" s="99"/>
      <c r="AGU32" s="99"/>
      <c r="AGV32" s="99"/>
      <c r="AGW32" s="99"/>
      <c r="AGX32" s="99"/>
      <c r="AGY32" s="99"/>
      <c r="AGZ32" s="99"/>
      <c r="AHA32" s="99"/>
      <c r="AHB32" s="99"/>
      <c r="AHC32" s="99"/>
      <c r="AHD32" s="99"/>
      <c r="AHE32" s="99"/>
      <c r="AHF32" s="99"/>
      <c r="AHG32" s="99"/>
      <c r="AHH32" s="99"/>
      <c r="AHI32" s="99"/>
      <c r="AHJ32" s="99"/>
      <c r="AHK32" s="99"/>
      <c r="AHL32" s="99"/>
      <c r="AHM32" s="99"/>
      <c r="AHN32" s="99"/>
      <c r="AHO32" s="99"/>
      <c r="AHP32" s="99"/>
      <c r="AHQ32" s="99"/>
      <c r="AHR32" s="99"/>
      <c r="AHS32" s="99"/>
      <c r="AHT32" s="99"/>
      <c r="AHU32" s="99"/>
      <c r="AHV32" s="99"/>
      <c r="AHW32" s="99"/>
      <c r="AHX32" s="99"/>
      <c r="AHY32" s="99"/>
      <c r="AHZ32" s="99"/>
      <c r="AIA32" s="99"/>
      <c r="AIB32" s="99"/>
      <c r="AIC32" s="99"/>
      <c r="AID32" s="99"/>
      <c r="AIE32" s="99"/>
      <c r="AIF32" s="99"/>
      <c r="AIG32" s="99"/>
      <c r="AIH32" s="99"/>
      <c r="AII32" s="99"/>
      <c r="AIJ32" s="99"/>
      <c r="AIK32" s="99"/>
      <c r="AIL32" s="99"/>
      <c r="AIM32" s="99"/>
      <c r="AIN32" s="99"/>
      <c r="AIO32" s="99"/>
      <c r="AIP32" s="99"/>
      <c r="AIQ32" s="99"/>
      <c r="AIR32" s="99"/>
      <c r="AIS32" s="99"/>
      <c r="AIT32" s="99"/>
      <c r="AIU32" s="99"/>
      <c r="AIV32" s="99"/>
      <c r="AIW32" s="99"/>
      <c r="AIX32" s="99"/>
      <c r="AIY32" s="99"/>
      <c r="AIZ32" s="99"/>
      <c r="AJA32" s="99"/>
      <c r="AJB32" s="99"/>
      <c r="AJC32" s="99"/>
      <c r="AJD32" s="99"/>
      <c r="AJE32" s="99"/>
      <c r="AJF32" s="99"/>
      <c r="AJG32" s="99"/>
      <c r="AJH32" s="99"/>
      <c r="AJI32" s="99"/>
      <c r="AJJ32" s="99"/>
      <c r="AJK32" s="99"/>
      <c r="AJL32" s="99"/>
      <c r="AJM32" s="99"/>
      <c r="AJN32" s="99"/>
      <c r="AJO32" s="99"/>
      <c r="AJP32" s="99"/>
      <c r="AJQ32" s="99"/>
      <c r="AJR32" s="99"/>
      <c r="AJS32" s="99"/>
      <c r="AJT32" s="99"/>
      <c r="AJU32" s="99"/>
      <c r="AJV32" s="99"/>
      <c r="AJW32" s="99"/>
      <c r="AJX32" s="99"/>
      <c r="AJY32" s="99"/>
      <c r="AJZ32" s="99"/>
      <c r="AKA32" s="99"/>
      <c r="AKB32" s="99"/>
      <c r="AKC32" s="99"/>
      <c r="AKD32" s="99"/>
      <c r="AKE32" s="99"/>
      <c r="AKF32" s="99"/>
      <c r="AKG32" s="99"/>
      <c r="AKH32" s="99"/>
      <c r="AKI32" s="99"/>
      <c r="AKJ32" s="99"/>
      <c r="AKK32" s="99"/>
      <c r="AKL32" s="99"/>
      <c r="AKM32" s="99"/>
      <c r="AKN32" s="99"/>
      <c r="AKO32" s="99"/>
      <c r="AKP32" s="99"/>
      <c r="AKQ32" s="99"/>
      <c r="AKR32" s="99"/>
      <c r="AKS32" s="99"/>
      <c r="AKT32" s="99"/>
      <c r="AKU32" s="99"/>
      <c r="AKV32" s="99"/>
      <c r="AKW32" s="99"/>
      <c r="AKX32" s="99"/>
      <c r="AKY32" s="99"/>
      <c r="AKZ32" s="99"/>
      <c r="ALA32" s="99"/>
      <c r="ALB32" s="99"/>
      <c r="ALC32" s="99"/>
      <c r="ALD32" s="99"/>
      <c r="ALE32" s="99"/>
      <c r="ALF32" s="99"/>
      <c r="ALG32" s="99"/>
      <c r="ALH32" s="99"/>
      <c r="ALI32" s="99"/>
      <c r="ALJ32" s="99"/>
      <c r="ALK32" s="99"/>
      <c r="ALL32" s="99"/>
      <c r="ALM32" s="99"/>
      <c r="ALN32" s="99"/>
      <c r="ALO32" s="99"/>
      <c r="ALP32" s="99"/>
      <c r="ALQ32" s="99"/>
      <c r="ALR32" s="99"/>
      <c r="ALS32" s="99"/>
      <c r="ALT32" s="99"/>
      <c r="ALU32" s="99"/>
      <c r="ALV32" s="99"/>
      <c r="ALW32" s="99"/>
      <c r="ALX32" s="99"/>
      <c r="ALY32" s="99"/>
      <c r="ALZ32" s="99"/>
      <c r="AMA32" s="99"/>
      <c r="AMB32" s="99"/>
      <c r="AMC32" s="99"/>
      <c r="AMD32" s="99"/>
      <c r="AME32" s="99"/>
      <c r="AMF32" s="99"/>
      <c r="AMG32" s="99"/>
      <c r="AMH32" s="99"/>
      <c r="AMI32" s="99"/>
      <c r="AMJ32" s="99"/>
    </row>
    <row r="33" spans="1:1024" ht="13.5" customHeight="1">
      <c r="A33" s="98"/>
      <c r="B33" s="122" t="s">
        <v>41</v>
      </c>
      <c r="C33" s="144"/>
      <c r="D33" s="144"/>
      <c r="E33" s="144"/>
      <c r="F33" s="144"/>
      <c r="G33" s="121"/>
      <c r="H33" s="121"/>
      <c r="I33" s="121"/>
      <c r="J33" s="121"/>
      <c r="K33" s="121"/>
      <c r="L33" s="121"/>
      <c r="M33" s="121"/>
      <c r="N33" s="121"/>
      <c r="O33" s="121"/>
      <c r="P33" s="121"/>
      <c r="Q33" s="121"/>
      <c r="R33" s="121"/>
      <c r="S33" s="121"/>
      <c r="T33" s="136"/>
      <c r="U33" s="136"/>
      <c r="V33" s="121"/>
      <c r="W33" s="121"/>
      <c r="X33" s="121"/>
      <c r="Y33" s="121"/>
      <c r="Z33" s="121"/>
      <c r="AA33" s="121"/>
      <c r="AB33" s="121"/>
      <c r="AC33" s="121"/>
      <c r="AD33" s="121"/>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c r="GH33" s="99"/>
      <c r="GI33" s="99"/>
      <c r="GJ33" s="99"/>
      <c r="GK33" s="99"/>
      <c r="GL33" s="99"/>
      <c r="GM33" s="99"/>
      <c r="GN33" s="99"/>
      <c r="GO33" s="99"/>
      <c r="GP33" s="99"/>
      <c r="GQ33" s="99"/>
      <c r="GR33" s="99"/>
      <c r="GS33" s="99"/>
      <c r="GT33" s="99"/>
      <c r="GU33" s="99"/>
      <c r="GV33" s="99"/>
      <c r="GW33" s="99"/>
      <c r="GX33" s="99"/>
      <c r="GY33" s="99"/>
      <c r="GZ33" s="99"/>
      <c r="HA33" s="99"/>
      <c r="HB33" s="99"/>
      <c r="HC33" s="99"/>
      <c r="HD33" s="99"/>
      <c r="HE33" s="99"/>
      <c r="HF33" s="99"/>
      <c r="HG33" s="99"/>
      <c r="HH33" s="99"/>
      <c r="HI33" s="99"/>
      <c r="HJ33" s="99"/>
      <c r="HK33" s="99"/>
      <c r="HL33" s="99"/>
      <c r="HM33" s="99"/>
      <c r="HN33" s="99"/>
      <c r="HO33" s="99"/>
      <c r="HP33" s="99"/>
      <c r="HQ33" s="99"/>
      <c r="HR33" s="99"/>
      <c r="HS33" s="99"/>
      <c r="HT33" s="99"/>
      <c r="HU33" s="99"/>
      <c r="HV33" s="99"/>
      <c r="HW33" s="99"/>
      <c r="HX33" s="99"/>
      <c r="HY33" s="99"/>
      <c r="HZ33" s="99"/>
      <c r="IA33" s="99"/>
      <c r="IB33" s="99"/>
      <c r="IC33" s="99"/>
      <c r="ID33" s="99"/>
      <c r="IE33" s="99"/>
      <c r="IF33" s="99"/>
      <c r="IG33" s="99"/>
      <c r="IH33" s="99"/>
      <c r="II33" s="99"/>
      <c r="IJ33" s="99"/>
      <c r="IK33" s="99"/>
      <c r="IL33" s="99"/>
      <c r="IM33" s="99"/>
      <c r="IN33" s="99"/>
      <c r="IO33" s="99"/>
      <c r="IP33" s="99"/>
      <c r="IQ33" s="99"/>
      <c r="IR33" s="99"/>
      <c r="IS33" s="99"/>
      <c r="IT33" s="99"/>
      <c r="IU33" s="99"/>
      <c r="IV33" s="99"/>
      <c r="IW33" s="99"/>
      <c r="IX33" s="99"/>
      <c r="IY33" s="99"/>
      <c r="IZ33" s="99"/>
      <c r="JA33" s="99"/>
      <c r="JB33" s="99"/>
      <c r="JC33" s="99"/>
      <c r="JD33" s="99"/>
      <c r="JE33" s="99"/>
      <c r="JF33" s="99"/>
      <c r="JG33" s="99"/>
      <c r="JH33" s="99"/>
      <c r="JI33" s="99"/>
      <c r="JJ33" s="99"/>
      <c r="JK33" s="99"/>
      <c r="JL33" s="99"/>
      <c r="JM33" s="99"/>
      <c r="JN33" s="99"/>
      <c r="JO33" s="99"/>
      <c r="JP33" s="99"/>
      <c r="JQ33" s="99"/>
      <c r="JR33" s="99"/>
      <c r="JS33" s="99"/>
      <c r="JT33" s="99"/>
      <c r="JU33" s="99"/>
      <c r="JV33" s="99"/>
      <c r="JW33" s="99"/>
      <c r="JX33" s="99"/>
      <c r="JY33" s="99"/>
      <c r="JZ33" s="99"/>
      <c r="KA33" s="99"/>
      <c r="KB33" s="99"/>
      <c r="KC33" s="99"/>
      <c r="KD33" s="99"/>
      <c r="KE33" s="99"/>
      <c r="KF33" s="99"/>
      <c r="KG33" s="99"/>
      <c r="KH33" s="99"/>
      <c r="KI33" s="99"/>
      <c r="KJ33" s="99"/>
      <c r="KK33" s="99"/>
      <c r="KL33" s="99"/>
      <c r="KM33" s="99"/>
      <c r="KN33" s="99"/>
      <c r="KO33" s="99"/>
      <c r="KP33" s="99"/>
      <c r="KQ33" s="99"/>
      <c r="KR33" s="99"/>
      <c r="KS33" s="99"/>
      <c r="KT33" s="99"/>
      <c r="KU33" s="99"/>
      <c r="KV33" s="99"/>
      <c r="KW33" s="99"/>
      <c r="KX33" s="99"/>
      <c r="KY33" s="99"/>
      <c r="KZ33" s="99"/>
      <c r="LA33" s="99"/>
      <c r="LB33" s="99"/>
      <c r="LC33" s="99"/>
      <c r="LD33" s="99"/>
      <c r="LE33" s="99"/>
      <c r="LF33" s="99"/>
      <c r="LG33" s="99"/>
      <c r="LH33" s="99"/>
      <c r="LI33" s="99"/>
      <c r="LJ33" s="99"/>
      <c r="LK33" s="99"/>
      <c r="LL33" s="99"/>
      <c r="LM33" s="99"/>
      <c r="LN33" s="99"/>
      <c r="LO33" s="99"/>
      <c r="LP33" s="99"/>
      <c r="LQ33" s="99"/>
      <c r="LR33" s="99"/>
      <c r="LS33" s="99"/>
      <c r="LT33" s="99"/>
      <c r="LU33" s="99"/>
      <c r="LV33" s="99"/>
      <c r="LW33" s="99"/>
      <c r="LX33" s="99"/>
      <c r="LY33" s="99"/>
      <c r="LZ33" s="99"/>
      <c r="MA33" s="99"/>
      <c r="MB33" s="99"/>
      <c r="MC33" s="99"/>
      <c r="MD33" s="99"/>
      <c r="ME33" s="99"/>
      <c r="MF33" s="99"/>
      <c r="MG33" s="99"/>
      <c r="MH33" s="99"/>
      <c r="MI33" s="99"/>
      <c r="MJ33" s="99"/>
      <c r="MK33" s="99"/>
      <c r="ML33" s="99"/>
      <c r="MM33" s="99"/>
      <c r="MN33" s="99"/>
      <c r="MO33" s="99"/>
      <c r="MP33" s="99"/>
      <c r="MQ33" s="99"/>
      <c r="MR33" s="99"/>
      <c r="MS33" s="99"/>
      <c r="MT33" s="99"/>
      <c r="MU33" s="99"/>
      <c r="MV33" s="99"/>
      <c r="MW33" s="99"/>
      <c r="MX33" s="99"/>
      <c r="MY33" s="99"/>
      <c r="MZ33" s="99"/>
      <c r="NA33" s="99"/>
      <c r="NB33" s="99"/>
      <c r="NC33" s="99"/>
      <c r="ND33" s="99"/>
      <c r="NE33" s="99"/>
      <c r="NF33" s="99"/>
      <c r="NG33" s="99"/>
      <c r="NH33" s="99"/>
      <c r="NI33" s="99"/>
      <c r="NJ33" s="99"/>
      <c r="NK33" s="99"/>
      <c r="NL33" s="99"/>
      <c r="NM33" s="99"/>
      <c r="NN33" s="99"/>
      <c r="NO33" s="99"/>
      <c r="NP33" s="99"/>
      <c r="NQ33" s="99"/>
      <c r="NR33" s="99"/>
      <c r="NS33" s="99"/>
      <c r="NT33" s="99"/>
      <c r="NU33" s="99"/>
      <c r="NV33" s="99"/>
      <c r="NW33" s="99"/>
      <c r="NX33" s="99"/>
      <c r="NY33" s="99"/>
      <c r="NZ33" s="99"/>
      <c r="OA33" s="99"/>
      <c r="OB33" s="99"/>
      <c r="OC33" s="99"/>
      <c r="OD33" s="99"/>
      <c r="OE33" s="99"/>
      <c r="OF33" s="99"/>
      <c r="OG33" s="99"/>
      <c r="OH33" s="99"/>
      <c r="OI33" s="99"/>
      <c r="OJ33" s="99"/>
      <c r="OK33" s="99"/>
      <c r="OL33" s="99"/>
      <c r="OM33" s="99"/>
      <c r="ON33" s="99"/>
      <c r="OO33" s="99"/>
      <c r="OP33" s="99"/>
      <c r="OQ33" s="99"/>
      <c r="OR33" s="99"/>
      <c r="OS33" s="99"/>
      <c r="OT33" s="99"/>
      <c r="OU33" s="99"/>
      <c r="OV33" s="99"/>
      <c r="OW33" s="99"/>
      <c r="OX33" s="99"/>
      <c r="OY33" s="99"/>
      <c r="OZ33" s="99"/>
      <c r="PA33" s="99"/>
      <c r="PB33" s="99"/>
      <c r="PC33" s="99"/>
      <c r="PD33" s="99"/>
      <c r="PE33" s="99"/>
      <c r="PF33" s="99"/>
      <c r="PG33" s="99"/>
      <c r="PH33" s="99"/>
      <c r="PI33" s="99"/>
      <c r="PJ33" s="99"/>
      <c r="PK33" s="99"/>
      <c r="PL33" s="99"/>
      <c r="PM33" s="99"/>
      <c r="PN33" s="99"/>
      <c r="PO33" s="99"/>
      <c r="PP33" s="99"/>
      <c r="PQ33" s="99"/>
      <c r="PR33" s="99"/>
      <c r="PS33" s="99"/>
      <c r="PT33" s="99"/>
      <c r="PU33" s="99"/>
      <c r="PV33" s="99"/>
      <c r="PW33" s="99"/>
      <c r="PX33" s="99"/>
      <c r="PY33" s="99"/>
      <c r="PZ33" s="99"/>
      <c r="QA33" s="99"/>
      <c r="QB33" s="99"/>
      <c r="QC33" s="99"/>
      <c r="QD33" s="99"/>
      <c r="QE33" s="99"/>
      <c r="QF33" s="99"/>
      <c r="QG33" s="99"/>
      <c r="QH33" s="99"/>
      <c r="QI33" s="99"/>
      <c r="QJ33" s="99"/>
      <c r="QK33" s="99"/>
      <c r="QL33" s="99"/>
      <c r="QM33" s="99"/>
      <c r="QN33" s="99"/>
      <c r="QO33" s="99"/>
      <c r="QP33" s="99"/>
      <c r="QQ33" s="99"/>
      <c r="QR33" s="99"/>
      <c r="QS33" s="99"/>
      <c r="QT33" s="99"/>
      <c r="QU33" s="99"/>
      <c r="QV33" s="99"/>
      <c r="QW33" s="99"/>
      <c r="QX33" s="99"/>
      <c r="QY33" s="99"/>
      <c r="QZ33" s="99"/>
      <c r="RA33" s="99"/>
      <c r="RB33" s="99"/>
      <c r="RC33" s="99"/>
      <c r="RD33" s="99"/>
      <c r="RE33" s="99"/>
      <c r="RF33" s="99"/>
      <c r="RG33" s="99"/>
      <c r="RH33" s="99"/>
      <c r="RI33" s="99"/>
      <c r="RJ33" s="99"/>
      <c r="RK33" s="99"/>
      <c r="RL33" s="99"/>
      <c r="RM33" s="99"/>
      <c r="RN33" s="99"/>
      <c r="RO33" s="99"/>
      <c r="RP33" s="99"/>
      <c r="RQ33" s="99"/>
      <c r="RR33" s="99"/>
      <c r="RS33" s="99"/>
      <c r="RT33" s="99"/>
      <c r="RU33" s="99"/>
      <c r="RV33" s="99"/>
      <c r="RW33" s="99"/>
      <c r="RX33" s="99"/>
      <c r="RY33" s="99"/>
      <c r="RZ33" s="99"/>
      <c r="SA33" s="99"/>
      <c r="SB33" s="99"/>
      <c r="SC33" s="99"/>
      <c r="SD33" s="99"/>
      <c r="SE33" s="99"/>
      <c r="SF33" s="99"/>
      <c r="SG33" s="99"/>
      <c r="SH33" s="99"/>
      <c r="SI33" s="99"/>
      <c r="SJ33" s="99"/>
      <c r="SK33" s="99"/>
      <c r="SL33" s="99"/>
      <c r="SM33" s="99"/>
      <c r="SN33" s="99"/>
      <c r="SO33" s="99"/>
      <c r="SP33" s="99"/>
      <c r="SQ33" s="99"/>
      <c r="SR33" s="99"/>
      <c r="SS33" s="99"/>
      <c r="ST33" s="99"/>
      <c r="SU33" s="99"/>
      <c r="SV33" s="99"/>
      <c r="SW33" s="99"/>
      <c r="SX33" s="99"/>
      <c r="SY33" s="99"/>
      <c r="SZ33" s="99"/>
      <c r="TA33" s="99"/>
      <c r="TB33" s="99"/>
      <c r="TC33" s="99"/>
      <c r="TD33" s="99"/>
      <c r="TE33" s="99"/>
      <c r="TF33" s="99"/>
      <c r="TG33" s="99"/>
      <c r="TH33" s="99"/>
      <c r="TI33" s="99"/>
      <c r="TJ33" s="99"/>
      <c r="TK33" s="99"/>
      <c r="TL33" s="99"/>
      <c r="TM33" s="99"/>
      <c r="TN33" s="99"/>
      <c r="TO33" s="99"/>
      <c r="TP33" s="99"/>
      <c r="TQ33" s="99"/>
      <c r="TR33" s="99"/>
      <c r="TS33" s="99"/>
      <c r="TT33" s="99"/>
      <c r="TU33" s="99"/>
      <c r="TV33" s="99"/>
      <c r="TW33" s="99"/>
      <c r="TX33" s="99"/>
      <c r="TY33" s="99"/>
      <c r="TZ33" s="99"/>
      <c r="UA33" s="99"/>
      <c r="UB33" s="99"/>
      <c r="UC33" s="99"/>
      <c r="UD33" s="99"/>
      <c r="UE33" s="99"/>
      <c r="UF33" s="99"/>
      <c r="UG33" s="99"/>
      <c r="UH33" s="99"/>
      <c r="UI33" s="99"/>
      <c r="UJ33" s="99"/>
      <c r="UK33" s="99"/>
      <c r="UL33" s="99"/>
      <c r="UM33" s="99"/>
      <c r="UN33" s="99"/>
      <c r="UO33" s="99"/>
      <c r="UP33" s="99"/>
      <c r="UQ33" s="99"/>
      <c r="UR33" s="99"/>
      <c r="US33" s="99"/>
      <c r="UT33" s="99"/>
      <c r="UU33" s="99"/>
      <c r="UV33" s="99"/>
      <c r="UW33" s="99"/>
      <c r="UX33" s="99"/>
      <c r="UY33" s="99"/>
      <c r="UZ33" s="99"/>
      <c r="VA33" s="99"/>
      <c r="VB33" s="99"/>
      <c r="VC33" s="99"/>
      <c r="VD33" s="99"/>
      <c r="VE33" s="99"/>
      <c r="VF33" s="99"/>
      <c r="VG33" s="99"/>
      <c r="VH33" s="99"/>
      <c r="VI33" s="99"/>
      <c r="VJ33" s="99"/>
      <c r="VK33" s="99"/>
      <c r="VL33" s="99"/>
      <c r="VM33" s="99"/>
      <c r="VN33" s="99"/>
      <c r="VO33" s="99"/>
      <c r="VP33" s="99"/>
      <c r="VQ33" s="99"/>
      <c r="VR33" s="99"/>
      <c r="VS33" s="99"/>
      <c r="VT33" s="99"/>
      <c r="VU33" s="99"/>
      <c r="VV33" s="99"/>
      <c r="VW33" s="99"/>
      <c r="VX33" s="99"/>
      <c r="VY33" s="99"/>
      <c r="VZ33" s="99"/>
      <c r="WA33" s="99"/>
      <c r="WB33" s="99"/>
      <c r="WC33" s="99"/>
      <c r="WD33" s="99"/>
      <c r="WE33" s="99"/>
      <c r="WF33" s="99"/>
      <c r="WG33" s="99"/>
      <c r="WH33" s="99"/>
      <c r="WI33" s="99"/>
      <c r="WJ33" s="99"/>
      <c r="WK33" s="99"/>
      <c r="WL33" s="99"/>
      <c r="WM33" s="99"/>
      <c r="WN33" s="99"/>
      <c r="WO33" s="99"/>
      <c r="WP33" s="99"/>
      <c r="WQ33" s="99"/>
      <c r="WR33" s="99"/>
      <c r="WS33" s="99"/>
      <c r="WT33" s="99"/>
      <c r="WU33" s="99"/>
      <c r="WV33" s="99"/>
      <c r="WW33" s="99"/>
      <c r="WX33" s="99"/>
      <c r="WY33" s="99"/>
      <c r="WZ33" s="99"/>
      <c r="XA33" s="99"/>
      <c r="XB33" s="99"/>
      <c r="XC33" s="99"/>
      <c r="XD33" s="99"/>
      <c r="XE33" s="99"/>
      <c r="XF33" s="99"/>
      <c r="XG33" s="99"/>
      <c r="XH33" s="99"/>
      <c r="XI33" s="99"/>
      <c r="XJ33" s="99"/>
      <c r="XK33" s="99"/>
      <c r="XL33" s="99"/>
      <c r="XM33" s="99"/>
      <c r="XN33" s="99"/>
      <c r="XO33" s="99"/>
      <c r="XP33" s="99"/>
      <c r="XQ33" s="99"/>
      <c r="XR33" s="99"/>
      <c r="XS33" s="99"/>
      <c r="XT33" s="99"/>
      <c r="XU33" s="99"/>
      <c r="XV33" s="99"/>
      <c r="XW33" s="99"/>
      <c r="XX33" s="99"/>
      <c r="XY33" s="99"/>
      <c r="XZ33" s="99"/>
      <c r="YA33" s="99"/>
      <c r="YB33" s="99"/>
      <c r="YC33" s="99"/>
      <c r="YD33" s="99"/>
      <c r="YE33" s="99"/>
      <c r="YF33" s="99"/>
      <c r="YG33" s="99"/>
      <c r="YH33" s="99"/>
      <c r="YI33" s="99"/>
      <c r="YJ33" s="99"/>
      <c r="YK33" s="99"/>
      <c r="YL33" s="99"/>
      <c r="YM33" s="99"/>
      <c r="YN33" s="99"/>
      <c r="YO33" s="99"/>
      <c r="YP33" s="99"/>
      <c r="YQ33" s="99"/>
      <c r="YR33" s="99"/>
      <c r="YS33" s="99"/>
      <c r="YT33" s="99"/>
      <c r="YU33" s="99"/>
      <c r="YV33" s="99"/>
      <c r="YW33" s="99"/>
      <c r="YX33" s="99"/>
      <c r="YY33" s="99"/>
      <c r="YZ33" s="99"/>
      <c r="ZA33" s="99"/>
      <c r="ZB33" s="99"/>
      <c r="ZC33" s="99"/>
      <c r="ZD33" s="99"/>
      <c r="ZE33" s="99"/>
      <c r="ZF33" s="99"/>
      <c r="ZG33" s="99"/>
      <c r="ZH33" s="99"/>
      <c r="ZI33" s="99"/>
      <c r="ZJ33" s="99"/>
      <c r="ZK33" s="99"/>
      <c r="ZL33" s="99"/>
      <c r="ZM33" s="99"/>
      <c r="ZN33" s="99"/>
      <c r="ZO33" s="99"/>
      <c r="ZP33" s="99"/>
      <c r="ZQ33" s="99"/>
      <c r="ZR33" s="99"/>
      <c r="ZS33" s="99"/>
      <c r="ZT33" s="99"/>
      <c r="ZU33" s="99"/>
      <c r="ZV33" s="99"/>
      <c r="ZW33" s="99"/>
      <c r="ZX33" s="99"/>
      <c r="ZY33" s="99"/>
      <c r="ZZ33" s="99"/>
      <c r="AAA33" s="99"/>
      <c r="AAB33" s="99"/>
      <c r="AAC33" s="99"/>
      <c r="AAD33" s="99"/>
      <c r="AAE33" s="99"/>
      <c r="AAF33" s="99"/>
      <c r="AAG33" s="99"/>
      <c r="AAH33" s="99"/>
      <c r="AAI33" s="99"/>
      <c r="AAJ33" s="99"/>
      <c r="AAK33" s="99"/>
      <c r="AAL33" s="99"/>
      <c r="AAM33" s="99"/>
      <c r="AAN33" s="99"/>
      <c r="AAO33" s="99"/>
      <c r="AAP33" s="99"/>
      <c r="AAQ33" s="99"/>
      <c r="AAR33" s="99"/>
      <c r="AAS33" s="99"/>
      <c r="AAT33" s="99"/>
      <c r="AAU33" s="99"/>
      <c r="AAV33" s="99"/>
      <c r="AAW33" s="99"/>
      <c r="AAX33" s="99"/>
      <c r="AAY33" s="99"/>
      <c r="AAZ33" s="99"/>
      <c r="ABA33" s="99"/>
      <c r="ABB33" s="99"/>
      <c r="ABC33" s="99"/>
      <c r="ABD33" s="99"/>
      <c r="ABE33" s="99"/>
      <c r="ABF33" s="99"/>
      <c r="ABG33" s="99"/>
      <c r="ABH33" s="99"/>
      <c r="ABI33" s="99"/>
      <c r="ABJ33" s="99"/>
      <c r="ABK33" s="99"/>
      <c r="ABL33" s="99"/>
      <c r="ABM33" s="99"/>
      <c r="ABN33" s="99"/>
      <c r="ABO33" s="99"/>
      <c r="ABP33" s="99"/>
      <c r="ABQ33" s="99"/>
      <c r="ABR33" s="99"/>
      <c r="ABS33" s="99"/>
      <c r="ABT33" s="99"/>
      <c r="ABU33" s="99"/>
      <c r="ABV33" s="99"/>
      <c r="ABW33" s="99"/>
      <c r="ABX33" s="99"/>
      <c r="ABY33" s="99"/>
      <c r="ABZ33" s="99"/>
      <c r="ACA33" s="99"/>
      <c r="ACB33" s="99"/>
      <c r="ACC33" s="99"/>
      <c r="ACD33" s="99"/>
      <c r="ACE33" s="99"/>
      <c r="ACF33" s="99"/>
      <c r="ACG33" s="99"/>
      <c r="ACH33" s="99"/>
      <c r="ACI33" s="99"/>
      <c r="ACJ33" s="99"/>
      <c r="ACK33" s="99"/>
      <c r="ACL33" s="99"/>
      <c r="ACM33" s="99"/>
      <c r="ACN33" s="99"/>
      <c r="ACO33" s="99"/>
      <c r="ACP33" s="99"/>
      <c r="ACQ33" s="99"/>
      <c r="ACR33" s="99"/>
      <c r="ACS33" s="99"/>
      <c r="ACT33" s="99"/>
      <c r="ACU33" s="99"/>
      <c r="ACV33" s="99"/>
      <c r="ACW33" s="99"/>
      <c r="ACX33" s="99"/>
      <c r="ACY33" s="99"/>
      <c r="ACZ33" s="99"/>
      <c r="ADA33" s="99"/>
      <c r="ADB33" s="99"/>
      <c r="ADC33" s="99"/>
      <c r="ADD33" s="99"/>
      <c r="ADE33" s="99"/>
      <c r="ADF33" s="99"/>
      <c r="ADG33" s="99"/>
      <c r="ADH33" s="99"/>
      <c r="ADI33" s="99"/>
      <c r="ADJ33" s="99"/>
      <c r="ADK33" s="99"/>
      <c r="ADL33" s="99"/>
      <c r="ADM33" s="99"/>
      <c r="ADN33" s="99"/>
      <c r="ADO33" s="99"/>
      <c r="ADP33" s="99"/>
      <c r="ADQ33" s="99"/>
      <c r="ADR33" s="99"/>
      <c r="ADS33" s="99"/>
      <c r="ADT33" s="99"/>
      <c r="ADU33" s="99"/>
      <c r="ADV33" s="99"/>
      <c r="ADW33" s="99"/>
      <c r="ADX33" s="99"/>
      <c r="ADY33" s="99"/>
      <c r="ADZ33" s="99"/>
      <c r="AEA33" s="99"/>
      <c r="AEB33" s="99"/>
      <c r="AEC33" s="99"/>
      <c r="AED33" s="99"/>
      <c r="AEE33" s="99"/>
      <c r="AEF33" s="99"/>
      <c r="AEG33" s="99"/>
      <c r="AEH33" s="99"/>
      <c r="AEI33" s="99"/>
      <c r="AEJ33" s="99"/>
      <c r="AEK33" s="99"/>
      <c r="AEL33" s="99"/>
      <c r="AEM33" s="99"/>
      <c r="AEN33" s="99"/>
      <c r="AEO33" s="99"/>
      <c r="AEP33" s="99"/>
      <c r="AEQ33" s="99"/>
      <c r="AER33" s="99"/>
      <c r="AES33" s="99"/>
      <c r="AET33" s="99"/>
      <c r="AEU33" s="99"/>
      <c r="AEV33" s="99"/>
      <c r="AEW33" s="99"/>
      <c r="AEX33" s="99"/>
      <c r="AEY33" s="99"/>
      <c r="AEZ33" s="99"/>
      <c r="AFA33" s="99"/>
      <c r="AFB33" s="99"/>
      <c r="AFC33" s="99"/>
      <c r="AFD33" s="99"/>
      <c r="AFE33" s="99"/>
      <c r="AFF33" s="99"/>
      <c r="AFG33" s="99"/>
      <c r="AFH33" s="99"/>
      <c r="AFI33" s="99"/>
      <c r="AFJ33" s="99"/>
      <c r="AFK33" s="99"/>
      <c r="AFL33" s="99"/>
      <c r="AFM33" s="99"/>
      <c r="AFN33" s="99"/>
      <c r="AFO33" s="99"/>
      <c r="AFP33" s="99"/>
      <c r="AFQ33" s="99"/>
      <c r="AFR33" s="99"/>
      <c r="AFS33" s="99"/>
      <c r="AFT33" s="99"/>
      <c r="AFU33" s="99"/>
      <c r="AFV33" s="99"/>
      <c r="AFW33" s="99"/>
      <c r="AFX33" s="99"/>
      <c r="AFY33" s="99"/>
      <c r="AFZ33" s="99"/>
      <c r="AGA33" s="99"/>
      <c r="AGB33" s="99"/>
      <c r="AGC33" s="99"/>
      <c r="AGD33" s="99"/>
      <c r="AGE33" s="99"/>
      <c r="AGF33" s="99"/>
      <c r="AGG33" s="99"/>
      <c r="AGH33" s="99"/>
      <c r="AGI33" s="99"/>
      <c r="AGJ33" s="99"/>
      <c r="AGK33" s="99"/>
      <c r="AGL33" s="99"/>
      <c r="AGM33" s="99"/>
      <c r="AGN33" s="99"/>
      <c r="AGO33" s="99"/>
      <c r="AGP33" s="99"/>
      <c r="AGQ33" s="99"/>
      <c r="AGR33" s="99"/>
      <c r="AGS33" s="99"/>
      <c r="AGT33" s="99"/>
      <c r="AGU33" s="99"/>
      <c r="AGV33" s="99"/>
      <c r="AGW33" s="99"/>
      <c r="AGX33" s="99"/>
      <c r="AGY33" s="99"/>
      <c r="AGZ33" s="99"/>
      <c r="AHA33" s="99"/>
      <c r="AHB33" s="99"/>
      <c r="AHC33" s="99"/>
      <c r="AHD33" s="99"/>
      <c r="AHE33" s="99"/>
      <c r="AHF33" s="99"/>
      <c r="AHG33" s="99"/>
      <c r="AHH33" s="99"/>
      <c r="AHI33" s="99"/>
      <c r="AHJ33" s="99"/>
      <c r="AHK33" s="99"/>
      <c r="AHL33" s="99"/>
      <c r="AHM33" s="99"/>
      <c r="AHN33" s="99"/>
      <c r="AHO33" s="99"/>
      <c r="AHP33" s="99"/>
      <c r="AHQ33" s="99"/>
      <c r="AHR33" s="99"/>
      <c r="AHS33" s="99"/>
      <c r="AHT33" s="99"/>
      <c r="AHU33" s="99"/>
      <c r="AHV33" s="99"/>
      <c r="AHW33" s="99"/>
      <c r="AHX33" s="99"/>
      <c r="AHY33" s="99"/>
      <c r="AHZ33" s="99"/>
      <c r="AIA33" s="99"/>
      <c r="AIB33" s="99"/>
      <c r="AIC33" s="99"/>
      <c r="AID33" s="99"/>
      <c r="AIE33" s="99"/>
      <c r="AIF33" s="99"/>
      <c r="AIG33" s="99"/>
      <c r="AIH33" s="99"/>
      <c r="AII33" s="99"/>
      <c r="AIJ33" s="99"/>
      <c r="AIK33" s="99"/>
      <c r="AIL33" s="99"/>
      <c r="AIM33" s="99"/>
      <c r="AIN33" s="99"/>
      <c r="AIO33" s="99"/>
      <c r="AIP33" s="99"/>
      <c r="AIQ33" s="99"/>
      <c r="AIR33" s="99"/>
      <c r="AIS33" s="99"/>
      <c r="AIT33" s="99"/>
      <c r="AIU33" s="99"/>
      <c r="AIV33" s="99"/>
      <c r="AIW33" s="99"/>
      <c r="AIX33" s="99"/>
      <c r="AIY33" s="99"/>
      <c r="AIZ33" s="99"/>
      <c r="AJA33" s="99"/>
      <c r="AJB33" s="99"/>
      <c r="AJC33" s="99"/>
      <c r="AJD33" s="99"/>
      <c r="AJE33" s="99"/>
      <c r="AJF33" s="99"/>
      <c r="AJG33" s="99"/>
      <c r="AJH33" s="99"/>
      <c r="AJI33" s="99"/>
      <c r="AJJ33" s="99"/>
      <c r="AJK33" s="99"/>
      <c r="AJL33" s="99"/>
      <c r="AJM33" s="99"/>
      <c r="AJN33" s="99"/>
      <c r="AJO33" s="99"/>
      <c r="AJP33" s="99"/>
      <c r="AJQ33" s="99"/>
      <c r="AJR33" s="99"/>
      <c r="AJS33" s="99"/>
      <c r="AJT33" s="99"/>
      <c r="AJU33" s="99"/>
      <c r="AJV33" s="99"/>
      <c r="AJW33" s="99"/>
      <c r="AJX33" s="99"/>
      <c r="AJY33" s="99"/>
      <c r="AJZ33" s="99"/>
      <c r="AKA33" s="99"/>
      <c r="AKB33" s="99"/>
      <c r="AKC33" s="99"/>
      <c r="AKD33" s="99"/>
      <c r="AKE33" s="99"/>
      <c r="AKF33" s="99"/>
      <c r="AKG33" s="99"/>
      <c r="AKH33" s="99"/>
      <c r="AKI33" s="99"/>
      <c r="AKJ33" s="99"/>
      <c r="AKK33" s="99"/>
      <c r="AKL33" s="99"/>
      <c r="AKM33" s="99"/>
      <c r="AKN33" s="99"/>
      <c r="AKO33" s="99"/>
      <c r="AKP33" s="99"/>
      <c r="AKQ33" s="99"/>
      <c r="AKR33" s="99"/>
      <c r="AKS33" s="99"/>
      <c r="AKT33" s="99"/>
      <c r="AKU33" s="99"/>
      <c r="AKV33" s="99"/>
      <c r="AKW33" s="99"/>
      <c r="AKX33" s="99"/>
      <c r="AKY33" s="99"/>
      <c r="AKZ33" s="99"/>
      <c r="ALA33" s="99"/>
      <c r="ALB33" s="99"/>
      <c r="ALC33" s="99"/>
      <c r="ALD33" s="99"/>
      <c r="ALE33" s="99"/>
      <c r="ALF33" s="99"/>
      <c r="ALG33" s="99"/>
      <c r="ALH33" s="99"/>
      <c r="ALI33" s="99"/>
      <c r="ALJ33" s="99"/>
      <c r="ALK33" s="99"/>
      <c r="ALL33" s="99"/>
      <c r="ALM33" s="99"/>
      <c r="ALN33" s="99"/>
      <c r="ALO33" s="99"/>
      <c r="ALP33" s="99"/>
      <c r="ALQ33" s="99"/>
      <c r="ALR33" s="99"/>
      <c r="ALS33" s="99"/>
      <c r="ALT33" s="99"/>
      <c r="ALU33" s="99"/>
      <c r="ALV33" s="99"/>
      <c r="ALW33" s="99"/>
      <c r="ALX33" s="99"/>
      <c r="ALY33" s="99"/>
      <c r="ALZ33" s="99"/>
      <c r="AMA33" s="99"/>
      <c r="AMB33" s="99"/>
      <c r="AMC33" s="99"/>
      <c r="AMD33" s="99"/>
      <c r="AME33" s="99"/>
      <c r="AMF33" s="99"/>
      <c r="AMG33" s="99"/>
      <c r="AMH33" s="99"/>
      <c r="AMI33" s="99"/>
      <c r="AMJ33" s="99"/>
    </row>
    <row r="34" spans="1:1024" ht="6.75" customHeight="1">
      <c r="A34" s="98"/>
      <c r="B34" s="144"/>
      <c r="C34" s="144"/>
      <c r="D34" s="144"/>
      <c r="E34" s="144"/>
      <c r="F34" s="144"/>
      <c r="G34" s="121"/>
      <c r="H34" s="121"/>
      <c r="I34" s="121"/>
      <c r="J34" s="121"/>
      <c r="K34" s="121"/>
      <c r="L34" s="121"/>
      <c r="M34" s="121"/>
      <c r="N34" s="121"/>
      <c r="O34" s="121"/>
      <c r="P34" s="121"/>
      <c r="Q34" s="121"/>
      <c r="R34" s="121"/>
      <c r="S34" s="121"/>
      <c r="T34" s="136"/>
      <c r="U34" s="136"/>
      <c r="V34" s="121"/>
      <c r="W34" s="121"/>
      <c r="X34" s="121"/>
      <c r="Y34" s="121"/>
      <c r="Z34" s="121"/>
      <c r="AA34" s="121"/>
      <c r="AB34" s="121"/>
      <c r="AC34" s="121"/>
      <c r="AD34" s="121"/>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c r="GH34" s="99"/>
      <c r="GI34" s="99"/>
      <c r="GJ34" s="99"/>
      <c r="GK34" s="99"/>
      <c r="GL34" s="99"/>
      <c r="GM34" s="99"/>
      <c r="GN34" s="99"/>
      <c r="GO34" s="99"/>
      <c r="GP34" s="99"/>
      <c r="GQ34" s="99"/>
      <c r="GR34" s="99"/>
      <c r="GS34" s="99"/>
      <c r="GT34" s="99"/>
      <c r="GU34" s="99"/>
      <c r="GV34" s="99"/>
      <c r="GW34" s="99"/>
      <c r="GX34" s="99"/>
      <c r="GY34" s="99"/>
      <c r="GZ34" s="99"/>
      <c r="HA34" s="99"/>
      <c r="HB34" s="99"/>
      <c r="HC34" s="99"/>
      <c r="HD34" s="99"/>
      <c r="HE34" s="99"/>
      <c r="HF34" s="99"/>
      <c r="HG34" s="99"/>
      <c r="HH34" s="99"/>
      <c r="HI34" s="99"/>
      <c r="HJ34" s="99"/>
      <c r="HK34" s="99"/>
      <c r="HL34" s="99"/>
      <c r="HM34" s="99"/>
      <c r="HN34" s="99"/>
      <c r="HO34" s="99"/>
      <c r="HP34" s="99"/>
      <c r="HQ34" s="99"/>
      <c r="HR34" s="99"/>
      <c r="HS34" s="99"/>
      <c r="HT34" s="99"/>
      <c r="HU34" s="99"/>
      <c r="HV34" s="99"/>
      <c r="HW34" s="99"/>
      <c r="HX34" s="99"/>
      <c r="HY34" s="99"/>
      <c r="HZ34" s="99"/>
      <c r="IA34" s="99"/>
      <c r="IB34" s="99"/>
      <c r="IC34" s="99"/>
      <c r="ID34" s="99"/>
      <c r="IE34" s="99"/>
      <c r="IF34" s="99"/>
      <c r="IG34" s="99"/>
      <c r="IH34" s="99"/>
      <c r="II34" s="99"/>
      <c r="IJ34" s="99"/>
      <c r="IK34" s="99"/>
      <c r="IL34" s="99"/>
      <c r="IM34" s="99"/>
      <c r="IN34" s="99"/>
      <c r="IO34" s="99"/>
      <c r="IP34" s="99"/>
      <c r="IQ34" s="99"/>
      <c r="IR34" s="99"/>
      <c r="IS34" s="99"/>
      <c r="IT34" s="99"/>
      <c r="IU34" s="99"/>
      <c r="IV34" s="99"/>
      <c r="IW34" s="99"/>
      <c r="IX34" s="99"/>
      <c r="IY34" s="99"/>
      <c r="IZ34" s="99"/>
      <c r="JA34" s="99"/>
      <c r="JB34" s="99"/>
      <c r="JC34" s="99"/>
      <c r="JD34" s="99"/>
      <c r="JE34" s="99"/>
      <c r="JF34" s="99"/>
      <c r="JG34" s="99"/>
      <c r="JH34" s="99"/>
      <c r="JI34" s="99"/>
      <c r="JJ34" s="99"/>
      <c r="JK34" s="99"/>
      <c r="JL34" s="99"/>
      <c r="JM34" s="99"/>
      <c r="JN34" s="99"/>
      <c r="JO34" s="99"/>
      <c r="JP34" s="99"/>
      <c r="JQ34" s="99"/>
      <c r="JR34" s="99"/>
      <c r="JS34" s="99"/>
      <c r="JT34" s="99"/>
      <c r="JU34" s="99"/>
      <c r="JV34" s="99"/>
      <c r="JW34" s="99"/>
      <c r="JX34" s="99"/>
      <c r="JY34" s="99"/>
      <c r="JZ34" s="99"/>
      <c r="KA34" s="99"/>
      <c r="KB34" s="99"/>
      <c r="KC34" s="99"/>
      <c r="KD34" s="99"/>
      <c r="KE34" s="99"/>
      <c r="KF34" s="99"/>
      <c r="KG34" s="99"/>
      <c r="KH34" s="99"/>
      <c r="KI34" s="99"/>
      <c r="KJ34" s="99"/>
      <c r="KK34" s="99"/>
      <c r="KL34" s="99"/>
      <c r="KM34" s="99"/>
      <c r="KN34" s="99"/>
      <c r="KO34" s="99"/>
      <c r="KP34" s="99"/>
      <c r="KQ34" s="99"/>
      <c r="KR34" s="99"/>
      <c r="KS34" s="99"/>
      <c r="KT34" s="99"/>
      <c r="KU34" s="99"/>
      <c r="KV34" s="99"/>
      <c r="KW34" s="99"/>
      <c r="KX34" s="99"/>
      <c r="KY34" s="99"/>
      <c r="KZ34" s="99"/>
      <c r="LA34" s="99"/>
      <c r="LB34" s="99"/>
      <c r="LC34" s="99"/>
      <c r="LD34" s="99"/>
      <c r="LE34" s="99"/>
      <c r="LF34" s="99"/>
      <c r="LG34" s="99"/>
      <c r="LH34" s="99"/>
      <c r="LI34" s="99"/>
      <c r="LJ34" s="99"/>
      <c r="LK34" s="99"/>
      <c r="LL34" s="99"/>
      <c r="LM34" s="99"/>
      <c r="LN34" s="99"/>
      <c r="LO34" s="99"/>
      <c r="LP34" s="99"/>
      <c r="LQ34" s="99"/>
      <c r="LR34" s="99"/>
      <c r="LS34" s="99"/>
      <c r="LT34" s="99"/>
      <c r="LU34" s="99"/>
      <c r="LV34" s="99"/>
      <c r="LW34" s="99"/>
      <c r="LX34" s="99"/>
      <c r="LY34" s="99"/>
      <c r="LZ34" s="99"/>
      <c r="MA34" s="99"/>
      <c r="MB34" s="99"/>
      <c r="MC34" s="99"/>
      <c r="MD34" s="99"/>
      <c r="ME34" s="99"/>
      <c r="MF34" s="99"/>
      <c r="MG34" s="99"/>
      <c r="MH34" s="99"/>
      <c r="MI34" s="99"/>
      <c r="MJ34" s="99"/>
      <c r="MK34" s="99"/>
      <c r="ML34" s="99"/>
      <c r="MM34" s="99"/>
      <c r="MN34" s="99"/>
      <c r="MO34" s="99"/>
      <c r="MP34" s="99"/>
      <c r="MQ34" s="99"/>
      <c r="MR34" s="99"/>
      <c r="MS34" s="99"/>
      <c r="MT34" s="99"/>
      <c r="MU34" s="99"/>
      <c r="MV34" s="99"/>
      <c r="MW34" s="99"/>
      <c r="MX34" s="99"/>
      <c r="MY34" s="99"/>
      <c r="MZ34" s="99"/>
      <c r="NA34" s="99"/>
      <c r="NB34" s="99"/>
      <c r="NC34" s="99"/>
      <c r="ND34" s="99"/>
      <c r="NE34" s="99"/>
      <c r="NF34" s="99"/>
      <c r="NG34" s="99"/>
      <c r="NH34" s="99"/>
      <c r="NI34" s="99"/>
      <c r="NJ34" s="99"/>
      <c r="NK34" s="99"/>
      <c r="NL34" s="99"/>
      <c r="NM34" s="99"/>
      <c r="NN34" s="99"/>
      <c r="NO34" s="99"/>
      <c r="NP34" s="99"/>
      <c r="NQ34" s="99"/>
      <c r="NR34" s="99"/>
      <c r="NS34" s="99"/>
      <c r="NT34" s="99"/>
      <c r="NU34" s="99"/>
      <c r="NV34" s="99"/>
      <c r="NW34" s="99"/>
      <c r="NX34" s="99"/>
      <c r="NY34" s="99"/>
      <c r="NZ34" s="99"/>
      <c r="OA34" s="99"/>
      <c r="OB34" s="99"/>
      <c r="OC34" s="99"/>
      <c r="OD34" s="99"/>
      <c r="OE34" s="99"/>
      <c r="OF34" s="99"/>
      <c r="OG34" s="99"/>
      <c r="OH34" s="99"/>
      <c r="OI34" s="99"/>
      <c r="OJ34" s="99"/>
      <c r="OK34" s="99"/>
      <c r="OL34" s="99"/>
      <c r="OM34" s="99"/>
      <c r="ON34" s="99"/>
      <c r="OO34" s="99"/>
      <c r="OP34" s="99"/>
      <c r="OQ34" s="99"/>
      <c r="OR34" s="99"/>
      <c r="OS34" s="99"/>
      <c r="OT34" s="99"/>
      <c r="OU34" s="99"/>
      <c r="OV34" s="99"/>
      <c r="OW34" s="99"/>
      <c r="OX34" s="99"/>
      <c r="OY34" s="99"/>
      <c r="OZ34" s="99"/>
      <c r="PA34" s="99"/>
      <c r="PB34" s="99"/>
      <c r="PC34" s="99"/>
      <c r="PD34" s="99"/>
      <c r="PE34" s="99"/>
      <c r="PF34" s="99"/>
      <c r="PG34" s="99"/>
      <c r="PH34" s="99"/>
      <c r="PI34" s="99"/>
      <c r="PJ34" s="99"/>
      <c r="PK34" s="99"/>
      <c r="PL34" s="99"/>
      <c r="PM34" s="99"/>
      <c r="PN34" s="99"/>
      <c r="PO34" s="99"/>
      <c r="PP34" s="99"/>
      <c r="PQ34" s="99"/>
      <c r="PR34" s="99"/>
      <c r="PS34" s="99"/>
      <c r="PT34" s="99"/>
      <c r="PU34" s="99"/>
      <c r="PV34" s="99"/>
      <c r="PW34" s="99"/>
      <c r="PX34" s="99"/>
      <c r="PY34" s="99"/>
      <c r="PZ34" s="99"/>
      <c r="QA34" s="99"/>
      <c r="QB34" s="99"/>
      <c r="QC34" s="99"/>
      <c r="QD34" s="99"/>
      <c r="QE34" s="99"/>
      <c r="QF34" s="99"/>
      <c r="QG34" s="99"/>
      <c r="QH34" s="99"/>
      <c r="QI34" s="99"/>
      <c r="QJ34" s="99"/>
      <c r="QK34" s="99"/>
      <c r="QL34" s="99"/>
      <c r="QM34" s="99"/>
      <c r="QN34" s="99"/>
      <c r="QO34" s="99"/>
      <c r="QP34" s="99"/>
      <c r="QQ34" s="99"/>
      <c r="QR34" s="99"/>
      <c r="QS34" s="99"/>
      <c r="QT34" s="99"/>
      <c r="QU34" s="99"/>
      <c r="QV34" s="99"/>
      <c r="QW34" s="99"/>
      <c r="QX34" s="99"/>
      <c r="QY34" s="99"/>
      <c r="QZ34" s="99"/>
      <c r="RA34" s="99"/>
      <c r="RB34" s="99"/>
      <c r="RC34" s="99"/>
      <c r="RD34" s="99"/>
      <c r="RE34" s="99"/>
      <c r="RF34" s="99"/>
      <c r="RG34" s="99"/>
      <c r="RH34" s="99"/>
      <c r="RI34" s="99"/>
      <c r="RJ34" s="99"/>
      <c r="RK34" s="99"/>
      <c r="RL34" s="99"/>
      <c r="RM34" s="99"/>
      <c r="RN34" s="99"/>
      <c r="RO34" s="99"/>
      <c r="RP34" s="99"/>
      <c r="RQ34" s="99"/>
      <c r="RR34" s="99"/>
      <c r="RS34" s="99"/>
      <c r="RT34" s="99"/>
      <c r="RU34" s="99"/>
      <c r="RV34" s="99"/>
      <c r="RW34" s="99"/>
      <c r="RX34" s="99"/>
      <c r="RY34" s="99"/>
      <c r="RZ34" s="99"/>
      <c r="SA34" s="99"/>
      <c r="SB34" s="99"/>
      <c r="SC34" s="99"/>
      <c r="SD34" s="99"/>
      <c r="SE34" s="99"/>
      <c r="SF34" s="99"/>
      <c r="SG34" s="99"/>
      <c r="SH34" s="99"/>
      <c r="SI34" s="99"/>
      <c r="SJ34" s="99"/>
      <c r="SK34" s="99"/>
      <c r="SL34" s="99"/>
      <c r="SM34" s="99"/>
      <c r="SN34" s="99"/>
      <c r="SO34" s="99"/>
      <c r="SP34" s="99"/>
      <c r="SQ34" s="99"/>
      <c r="SR34" s="99"/>
      <c r="SS34" s="99"/>
      <c r="ST34" s="99"/>
      <c r="SU34" s="99"/>
      <c r="SV34" s="99"/>
      <c r="SW34" s="99"/>
      <c r="SX34" s="99"/>
      <c r="SY34" s="99"/>
      <c r="SZ34" s="99"/>
      <c r="TA34" s="99"/>
      <c r="TB34" s="99"/>
      <c r="TC34" s="99"/>
      <c r="TD34" s="99"/>
      <c r="TE34" s="99"/>
      <c r="TF34" s="99"/>
      <c r="TG34" s="99"/>
      <c r="TH34" s="99"/>
      <c r="TI34" s="99"/>
      <c r="TJ34" s="99"/>
      <c r="TK34" s="99"/>
      <c r="TL34" s="99"/>
      <c r="TM34" s="99"/>
      <c r="TN34" s="99"/>
      <c r="TO34" s="99"/>
      <c r="TP34" s="99"/>
      <c r="TQ34" s="99"/>
      <c r="TR34" s="99"/>
      <c r="TS34" s="99"/>
      <c r="TT34" s="99"/>
      <c r="TU34" s="99"/>
      <c r="TV34" s="99"/>
      <c r="TW34" s="99"/>
      <c r="TX34" s="99"/>
      <c r="TY34" s="99"/>
      <c r="TZ34" s="99"/>
      <c r="UA34" s="99"/>
      <c r="UB34" s="99"/>
      <c r="UC34" s="99"/>
      <c r="UD34" s="99"/>
      <c r="UE34" s="99"/>
      <c r="UF34" s="99"/>
      <c r="UG34" s="99"/>
      <c r="UH34" s="99"/>
      <c r="UI34" s="99"/>
      <c r="UJ34" s="99"/>
      <c r="UK34" s="99"/>
      <c r="UL34" s="99"/>
      <c r="UM34" s="99"/>
      <c r="UN34" s="99"/>
      <c r="UO34" s="99"/>
      <c r="UP34" s="99"/>
      <c r="UQ34" s="99"/>
      <c r="UR34" s="99"/>
      <c r="US34" s="99"/>
      <c r="UT34" s="99"/>
      <c r="UU34" s="99"/>
      <c r="UV34" s="99"/>
      <c r="UW34" s="99"/>
      <c r="UX34" s="99"/>
      <c r="UY34" s="99"/>
      <c r="UZ34" s="99"/>
      <c r="VA34" s="99"/>
      <c r="VB34" s="99"/>
      <c r="VC34" s="99"/>
      <c r="VD34" s="99"/>
      <c r="VE34" s="99"/>
      <c r="VF34" s="99"/>
      <c r="VG34" s="99"/>
      <c r="VH34" s="99"/>
      <c r="VI34" s="99"/>
      <c r="VJ34" s="99"/>
      <c r="VK34" s="99"/>
      <c r="VL34" s="99"/>
      <c r="VM34" s="99"/>
      <c r="VN34" s="99"/>
      <c r="VO34" s="99"/>
      <c r="VP34" s="99"/>
      <c r="VQ34" s="99"/>
      <c r="VR34" s="99"/>
      <c r="VS34" s="99"/>
      <c r="VT34" s="99"/>
      <c r="VU34" s="99"/>
      <c r="VV34" s="99"/>
      <c r="VW34" s="99"/>
      <c r="VX34" s="99"/>
      <c r="VY34" s="99"/>
      <c r="VZ34" s="99"/>
      <c r="WA34" s="99"/>
      <c r="WB34" s="99"/>
      <c r="WC34" s="99"/>
      <c r="WD34" s="99"/>
      <c r="WE34" s="99"/>
      <c r="WF34" s="99"/>
      <c r="WG34" s="99"/>
      <c r="WH34" s="99"/>
      <c r="WI34" s="99"/>
      <c r="WJ34" s="99"/>
      <c r="WK34" s="99"/>
      <c r="WL34" s="99"/>
      <c r="WM34" s="99"/>
      <c r="WN34" s="99"/>
      <c r="WO34" s="99"/>
      <c r="WP34" s="99"/>
      <c r="WQ34" s="99"/>
      <c r="WR34" s="99"/>
      <c r="WS34" s="99"/>
      <c r="WT34" s="99"/>
      <c r="WU34" s="99"/>
      <c r="WV34" s="99"/>
      <c r="WW34" s="99"/>
      <c r="WX34" s="99"/>
      <c r="WY34" s="99"/>
      <c r="WZ34" s="99"/>
      <c r="XA34" s="99"/>
      <c r="XB34" s="99"/>
      <c r="XC34" s="99"/>
      <c r="XD34" s="99"/>
      <c r="XE34" s="99"/>
      <c r="XF34" s="99"/>
      <c r="XG34" s="99"/>
      <c r="XH34" s="99"/>
      <c r="XI34" s="99"/>
      <c r="XJ34" s="99"/>
      <c r="XK34" s="99"/>
      <c r="XL34" s="99"/>
      <c r="XM34" s="99"/>
      <c r="XN34" s="99"/>
      <c r="XO34" s="99"/>
      <c r="XP34" s="99"/>
      <c r="XQ34" s="99"/>
      <c r="XR34" s="99"/>
      <c r="XS34" s="99"/>
      <c r="XT34" s="99"/>
      <c r="XU34" s="99"/>
      <c r="XV34" s="99"/>
      <c r="XW34" s="99"/>
      <c r="XX34" s="99"/>
      <c r="XY34" s="99"/>
      <c r="XZ34" s="99"/>
      <c r="YA34" s="99"/>
      <c r="YB34" s="99"/>
      <c r="YC34" s="99"/>
      <c r="YD34" s="99"/>
      <c r="YE34" s="99"/>
      <c r="YF34" s="99"/>
      <c r="YG34" s="99"/>
      <c r="YH34" s="99"/>
      <c r="YI34" s="99"/>
      <c r="YJ34" s="99"/>
      <c r="YK34" s="99"/>
      <c r="YL34" s="99"/>
      <c r="YM34" s="99"/>
      <c r="YN34" s="99"/>
      <c r="YO34" s="99"/>
      <c r="YP34" s="99"/>
      <c r="YQ34" s="99"/>
      <c r="YR34" s="99"/>
      <c r="YS34" s="99"/>
      <c r="YT34" s="99"/>
      <c r="YU34" s="99"/>
      <c r="YV34" s="99"/>
      <c r="YW34" s="99"/>
      <c r="YX34" s="99"/>
      <c r="YY34" s="99"/>
      <c r="YZ34" s="99"/>
      <c r="ZA34" s="99"/>
      <c r="ZB34" s="99"/>
      <c r="ZC34" s="99"/>
      <c r="ZD34" s="99"/>
      <c r="ZE34" s="99"/>
      <c r="ZF34" s="99"/>
      <c r="ZG34" s="99"/>
      <c r="ZH34" s="99"/>
      <c r="ZI34" s="99"/>
      <c r="ZJ34" s="99"/>
      <c r="ZK34" s="99"/>
      <c r="ZL34" s="99"/>
      <c r="ZM34" s="99"/>
      <c r="ZN34" s="99"/>
      <c r="ZO34" s="99"/>
      <c r="ZP34" s="99"/>
      <c r="ZQ34" s="99"/>
      <c r="ZR34" s="99"/>
      <c r="ZS34" s="99"/>
      <c r="ZT34" s="99"/>
      <c r="ZU34" s="99"/>
      <c r="ZV34" s="99"/>
      <c r="ZW34" s="99"/>
      <c r="ZX34" s="99"/>
      <c r="ZY34" s="99"/>
      <c r="ZZ34" s="99"/>
      <c r="AAA34" s="99"/>
      <c r="AAB34" s="99"/>
      <c r="AAC34" s="99"/>
      <c r="AAD34" s="99"/>
      <c r="AAE34" s="99"/>
      <c r="AAF34" s="99"/>
      <c r="AAG34" s="99"/>
      <c r="AAH34" s="99"/>
      <c r="AAI34" s="99"/>
      <c r="AAJ34" s="99"/>
      <c r="AAK34" s="99"/>
      <c r="AAL34" s="99"/>
      <c r="AAM34" s="99"/>
      <c r="AAN34" s="99"/>
      <c r="AAO34" s="99"/>
      <c r="AAP34" s="99"/>
      <c r="AAQ34" s="99"/>
      <c r="AAR34" s="99"/>
      <c r="AAS34" s="99"/>
      <c r="AAT34" s="99"/>
      <c r="AAU34" s="99"/>
      <c r="AAV34" s="99"/>
      <c r="AAW34" s="99"/>
      <c r="AAX34" s="99"/>
      <c r="AAY34" s="99"/>
      <c r="AAZ34" s="99"/>
      <c r="ABA34" s="99"/>
      <c r="ABB34" s="99"/>
      <c r="ABC34" s="99"/>
      <c r="ABD34" s="99"/>
      <c r="ABE34" s="99"/>
      <c r="ABF34" s="99"/>
      <c r="ABG34" s="99"/>
      <c r="ABH34" s="99"/>
      <c r="ABI34" s="99"/>
      <c r="ABJ34" s="99"/>
      <c r="ABK34" s="99"/>
      <c r="ABL34" s="99"/>
      <c r="ABM34" s="99"/>
      <c r="ABN34" s="99"/>
      <c r="ABO34" s="99"/>
      <c r="ABP34" s="99"/>
      <c r="ABQ34" s="99"/>
      <c r="ABR34" s="99"/>
      <c r="ABS34" s="99"/>
      <c r="ABT34" s="99"/>
      <c r="ABU34" s="99"/>
      <c r="ABV34" s="99"/>
      <c r="ABW34" s="99"/>
      <c r="ABX34" s="99"/>
      <c r="ABY34" s="99"/>
      <c r="ABZ34" s="99"/>
      <c r="ACA34" s="99"/>
      <c r="ACB34" s="99"/>
      <c r="ACC34" s="99"/>
      <c r="ACD34" s="99"/>
      <c r="ACE34" s="99"/>
      <c r="ACF34" s="99"/>
      <c r="ACG34" s="99"/>
      <c r="ACH34" s="99"/>
      <c r="ACI34" s="99"/>
      <c r="ACJ34" s="99"/>
      <c r="ACK34" s="99"/>
      <c r="ACL34" s="99"/>
      <c r="ACM34" s="99"/>
      <c r="ACN34" s="99"/>
      <c r="ACO34" s="99"/>
      <c r="ACP34" s="99"/>
      <c r="ACQ34" s="99"/>
      <c r="ACR34" s="99"/>
      <c r="ACS34" s="99"/>
      <c r="ACT34" s="99"/>
      <c r="ACU34" s="99"/>
      <c r="ACV34" s="99"/>
      <c r="ACW34" s="99"/>
      <c r="ACX34" s="99"/>
      <c r="ACY34" s="99"/>
      <c r="ACZ34" s="99"/>
      <c r="ADA34" s="99"/>
      <c r="ADB34" s="99"/>
      <c r="ADC34" s="99"/>
      <c r="ADD34" s="99"/>
      <c r="ADE34" s="99"/>
      <c r="ADF34" s="99"/>
      <c r="ADG34" s="99"/>
      <c r="ADH34" s="99"/>
      <c r="ADI34" s="99"/>
      <c r="ADJ34" s="99"/>
      <c r="ADK34" s="99"/>
      <c r="ADL34" s="99"/>
      <c r="ADM34" s="99"/>
      <c r="ADN34" s="99"/>
      <c r="ADO34" s="99"/>
      <c r="ADP34" s="99"/>
      <c r="ADQ34" s="99"/>
      <c r="ADR34" s="99"/>
      <c r="ADS34" s="99"/>
      <c r="ADT34" s="99"/>
      <c r="ADU34" s="99"/>
      <c r="ADV34" s="99"/>
      <c r="ADW34" s="99"/>
      <c r="ADX34" s="99"/>
      <c r="ADY34" s="99"/>
      <c r="ADZ34" s="99"/>
      <c r="AEA34" s="99"/>
      <c r="AEB34" s="99"/>
      <c r="AEC34" s="99"/>
      <c r="AED34" s="99"/>
      <c r="AEE34" s="99"/>
      <c r="AEF34" s="99"/>
      <c r="AEG34" s="99"/>
      <c r="AEH34" s="99"/>
      <c r="AEI34" s="99"/>
      <c r="AEJ34" s="99"/>
      <c r="AEK34" s="99"/>
      <c r="AEL34" s="99"/>
      <c r="AEM34" s="99"/>
      <c r="AEN34" s="99"/>
      <c r="AEO34" s="99"/>
      <c r="AEP34" s="99"/>
      <c r="AEQ34" s="99"/>
      <c r="AER34" s="99"/>
      <c r="AES34" s="99"/>
      <c r="AET34" s="99"/>
      <c r="AEU34" s="99"/>
      <c r="AEV34" s="99"/>
      <c r="AEW34" s="99"/>
      <c r="AEX34" s="99"/>
      <c r="AEY34" s="99"/>
      <c r="AEZ34" s="99"/>
      <c r="AFA34" s="99"/>
      <c r="AFB34" s="99"/>
      <c r="AFC34" s="99"/>
      <c r="AFD34" s="99"/>
      <c r="AFE34" s="99"/>
      <c r="AFF34" s="99"/>
      <c r="AFG34" s="99"/>
      <c r="AFH34" s="99"/>
      <c r="AFI34" s="99"/>
      <c r="AFJ34" s="99"/>
      <c r="AFK34" s="99"/>
      <c r="AFL34" s="99"/>
      <c r="AFM34" s="99"/>
      <c r="AFN34" s="99"/>
      <c r="AFO34" s="99"/>
      <c r="AFP34" s="99"/>
      <c r="AFQ34" s="99"/>
      <c r="AFR34" s="99"/>
      <c r="AFS34" s="99"/>
      <c r="AFT34" s="99"/>
      <c r="AFU34" s="99"/>
      <c r="AFV34" s="99"/>
      <c r="AFW34" s="99"/>
      <c r="AFX34" s="99"/>
      <c r="AFY34" s="99"/>
      <c r="AFZ34" s="99"/>
      <c r="AGA34" s="99"/>
      <c r="AGB34" s="99"/>
      <c r="AGC34" s="99"/>
      <c r="AGD34" s="99"/>
      <c r="AGE34" s="99"/>
      <c r="AGF34" s="99"/>
      <c r="AGG34" s="99"/>
      <c r="AGH34" s="99"/>
      <c r="AGI34" s="99"/>
      <c r="AGJ34" s="99"/>
      <c r="AGK34" s="99"/>
      <c r="AGL34" s="99"/>
      <c r="AGM34" s="99"/>
      <c r="AGN34" s="99"/>
      <c r="AGO34" s="99"/>
      <c r="AGP34" s="99"/>
      <c r="AGQ34" s="99"/>
      <c r="AGR34" s="99"/>
      <c r="AGS34" s="99"/>
      <c r="AGT34" s="99"/>
      <c r="AGU34" s="99"/>
      <c r="AGV34" s="99"/>
      <c r="AGW34" s="99"/>
      <c r="AGX34" s="99"/>
      <c r="AGY34" s="99"/>
      <c r="AGZ34" s="99"/>
      <c r="AHA34" s="99"/>
      <c r="AHB34" s="99"/>
      <c r="AHC34" s="99"/>
      <c r="AHD34" s="99"/>
      <c r="AHE34" s="99"/>
      <c r="AHF34" s="99"/>
      <c r="AHG34" s="99"/>
      <c r="AHH34" s="99"/>
      <c r="AHI34" s="99"/>
      <c r="AHJ34" s="99"/>
      <c r="AHK34" s="99"/>
      <c r="AHL34" s="99"/>
      <c r="AHM34" s="99"/>
      <c r="AHN34" s="99"/>
      <c r="AHO34" s="99"/>
      <c r="AHP34" s="99"/>
      <c r="AHQ34" s="99"/>
      <c r="AHR34" s="99"/>
      <c r="AHS34" s="99"/>
      <c r="AHT34" s="99"/>
      <c r="AHU34" s="99"/>
      <c r="AHV34" s="99"/>
      <c r="AHW34" s="99"/>
      <c r="AHX34" s="99"/>
      <c r="AHY34" s="99"/>
      <c r="AHZ34" s="99"/>
      <c r="AIA34" s="99"/>
      <c r="AIB34" s="99"/>
      <c r="AIC34" s="99"/>
      <c r="AID34" s="99"/>
      <c r="AIE34" s="99"/>
      <c r="AIF34" s="99"/>
      <c r="AIG34" s="99"/>
      <c r="AIH34" s="99"/>
      <c r="AII34" s="99"/>
      <c r="AIJ34" s="99"/>
      <c r="AIK34" s="99"/>
      <c r="AIL34" s="99"/>
      <c r="AIM34" s="99"/>
      <c r="AIN34" s="99"/>
      <c r="AIO34" s="99"/>
      <c r="AIP34" s="99"/>
      <c r="AIQ34" s="99"/>
      <c r="AIR34" s="99"/>
      <c r="AIS34" s="99"/>
      <c r="AIT34" s="99"/>
      <c r="AIU34" s="99"/>
      <c r="AIV34" s="99"/>
      <c r="AIW34" s="99"/>
      <c r="AIX34" s="99"/>
      <c r="AIY34" s="99"/>
      <c r="AIZ34" s="99"/>
      <c r="AJA34" s="99"/>
      <c r="AJB34" s="99"/>
      <c r="AJC34" s="99"/>
      <c r="AJD34" s="99"/>
      <c r="AJE34" s="99"/>
      <c r="AJF34" s="99"/>
      <c r="AJG34" s="99"/>
      <c r="AJH34" s="99"/>
      <c r="AJI34" s="99"/>
      <c r="AJJ34" s="99"/>
      <c r="AJK34" s="99"/>
      <c r="AJL34" s="99"/>
      <c r="AJM34" s="99"/>
      <c r="AJN34" s="99"/>
      <c r="AJO34" s="99"/>
      <c r="AJP34" s="99"/>
      <c r="AJQ34" s="99"/>
      <c r="AJR34" s="99"/>
      <c r="AJS34" s="99"/>
      <c r="AJT34" s="99"/>
      <c r="AJU34" s="99"/>
      <c r="AJV34" s="99"/>
      <c r="AJW34" s="99"/>
      <c r="AJX34" s="99"/>
      <c r="AJY34" s="99"/>
      <c r="AJZ34" s="99"/>
      <c r="AKA34" s="99"/>
      <c r="AKB34" s="99"/>
      <c r="AKC34" s="99"/>
      <c r="AKD34" s="99"/>
      <c r="AKE34" s="99"/>
      <c r="AKF34" s="99"/>
      <c r="AKG34" s="99"/>
      <c r="AKH34" s="99"/>
      <c r="AKI34" s="99"/>
      <c r="AKJ34" s="99"/>
      <c r="AKK34" s="99"/>
      <c r="AKL34" s="99"/>
      <c r="AKM34" s="99"/>
      <c r="AKN34" s="99"/>
      <c r="AKO34" s="99"/>
      <c r="AKP34" s="99"/>
      <c r="AKQ34" s="99"/>
      <c r="AKR34" s="99"/>
      <c r="AKS34" s="99"/>
      <c r="AKT34" s="99"/>
      <c r="AKU34" s="99"/>
      <c r="AKV34" s="99"/>
      <c r="AKW34" s="99"/>
      <c r="AKX34" s="99"/>
      <c r="AKY34" s="99"/>
      <c r="AKZ34" s="99"/>
      <c r="ALA34" s="99"/>
      <c r="ALB34" s="99"/>
      <c r="ALC34" s="99"/>
      <c r="ALD34" s="99"/>
      <c r="ALE34" s="99"/>
      <c r="ALF34" s="99"/>
      <c r="ALG34" s="99"/>
      <c r="ALH34" s="99"/>
      <c r="ALI34" s="99"/>
      <c r="ALJ34" s="99"/>
      <c r="ALK34" s="99"/>
      <c r="ALL34" s="99"/>
      <c r="ALM34" s="99"/>
      <c r="ALN34" s="99"/>
      <c r="ALO34" s="99"/>
      <c r="ALP34" s="99"/>
      <c r="ALQ34" s="99"/>
      <c r="ALR34" s="99"/>
      <c r="ALS34" s="99"/>
      <c r="ALT34" s="99"/>
      <c r="ALU34" s="99"/>
      <c r="ALV34" s="99"/>
      <c r="ALW34" s="99"/>
      <c r="ALX34" s="99"/>
      <c r="ALY34" s="99"/>
      <c r="ALZ34" s="99"/>
      <c r="AMA34" s="99"/>
      <c r="AMB34" s="99"/>
      <c r="AMC34" s="99"/>
      <c r="AMD34" s="99"/>
      <c r="AME34" s="99"/>
      <c r="AMF34" s="99"/>
      <c r="AMG34" s="99"/>
      <c r="AMH34" s="99"/>
      <c r="AMI34" s="99"/>
      <c r="AMJ34" s="99"/>
    </row>
    <row r="35" spans="1:1024" ht="4.5" customHeight="1">
      <c r="A35" s="98"/>
      <c r="B35" s="597" t="s">
        <v>28</v>
      </c>
      <c r="C35" s="597"/>
      <c r="D35" s="597"/>
      <c r="E35" s="597"/>
      <c r="F35" s="597"/>
      <c r="G35" s="123"/>
      <c r="H35" s="124"/>
      <c r="I35" s="124"/>
      <c r="J35" s="124"/>
      <c r="K35" s="124"/>
      <c r="L35" s="124"/>
      <c r="M35" s="124"/>
      <c r="N35" s="124"/>
      <c r="O35" s="124"/>
      <c r="P35" s="124"/>
      <c r="Q35" s="124"/>
      <c r="R35" s="124"/>
      <c r="S35" s="124"/>
      <c r="T35" s="124"/>
      <c r="U35" s="124"/>
      <c r="V35" s="124"/>
      <c r="W35" s="124"/>
      <c r="X35" s="124"/>
      <c r="Y35" s="124"/>
      <c r="Z35" s="123"/>
      <c r="AA35" s="124"/>
      <c r="AB35" s="124"/>
      <c r="AC35" s="110"/>
      <c r="AD35" s="145"/>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c r="GH35" s="99"/>
      <c r="GI35" s="99"/>
      <c r="GJ35" s="99"/>
      <c r="GK35" s="99"/>
      <c r="GL35" s="99"/>
      <c r="GM35" s="99"/>
      <c r="GN35" s="99"/>
      <c r="GO35" s="99"/>
      <c r="GP35" s="99"/>
      <c r="GQ35" s="99"/>
      <c r="GR35" s="99"/>
      <c r="GS35" s="99"/>
      <c r="GT35" s="99"/>
      <c r="GU35" s="99"/>
      <c r="GV35" s="99"/>
      <c r="GW35" s="99"/>
      <c r="GX35" s="99"/>
      <c r="GY35" s="99"/>
      <c r="GZ35" s="99"/>
      <c r="HA35" s="99"/>
      <c r="HB35" s="99"/>
      <c r="HC35" s="99"/>
      <c r="HD35" s="99"/>
      <c r="HE35" s="99"/>
      <c r="HF35" s="99"/>
      <c r="HG35" s="99"/>
      <c r="HH35" s="99"/>
      <c r="HI35" s="99"/>
      <c r="HJ35" s="99"/>
      <c r="HK35" s="99"/>
      <c r="HL35" s="99"/>
      <c r="HM35" s="99"/>
      <c r="HN35" s="99"/>
      <c r="HO35" s="99"/>
      <c r="HP35" s="99"/>
      <c r="HQ35" s="99"/>
      <c r="HR35" s="99"/>
      <c r="HS35" s="99"/>
      <c r="HT35" s="99"/>
      <c r="HU35" s="99"/>
      <c r="HV35" s="99"/>
      <c r="HW35" s="99"/>
      <c r="HX35" s="99"/>
      <c r="HY35" s="99"/>
      <c r="HZ35" s="99"/>
      <c r="IA35" s="99"/>
      <c r="IB35" s="99"/>
      <c r="IC35" s="99"/>
      <c r="ID35" s="99"/>
      <c r="IE35" s="99"/>
      <c r="IF35" s="99"/>
      <c r="IG35" s="99"/>
      <c r="IH35" s="99"/>
      <c r="II35" s="99"/>
      <c r="IJ35" s="99"/>
      <c r="IK35" s="99"/>
      <c r="IL35" s="99"/>
      <c r="IM35" s="99"/>
      <c r="IN35" s="99"/>
      <c r="IO35" s="99"/>
      <c r="IP35" s="99"/>
      <c r="IQ35" s="99"/>
      <c r="IR35" s="99"/>
      <c r="IS35" s="99"/>
      <c r="IT35" s="99"/>
      <c r="IU35" s="99"/>
      <c r="IV35" s="99"/>
      <c r="IW35" s="99"/>
      <c r="IX35" s="99"/>
      <c r="IY35" s="99"/>
      <c r="IZ35" s="99"/>
      <c r="JA35" s="99"/>
      <c r="JB35" s="99"/>
      <c r="JC35" s="99"/>
      <c r="JD35" s="99"/>
      <c r="JE35" s="99"/>
      <c r="JF35" s="99"/>
      <c r="JG35" s="99"/>
      <c r="JH35" s="99"/>
      <c r="JI35" s="99"/>
      <c r="JJ35" s="99"/>
      <c r="JK35" s="99"/>
      <c r="JL35" s="99"/>
      <c r="JM35" s="99"/>
      <c r="JN35" s="99"/>
      <c r="JO35" s="99"/>
      <c r="JP35" s="99"/>
      <c r="JQ35" s="99"/>
      <c r="JR35" s="99"/>
      <c r="JS35" s="99"/>
      <c r="JT35" s="99"/>
      <c r="JU35" s="99"/>
      <c r="JV35" s="99"/>
      <c r="JW35" s="99"/>
      <c r="JX35" s="99"/>
      <c r="JY35" s="99"/>
      <c r="JZ35" s="99"/>
      <c r="KA35" s="99"/>
      <c r="KB35" s="99"/>
      <c r="KC35" s="99"/>
      <c r="KD35" s="99"/>
      <c r="KE35" s="99"/>
      <c r="KF35" s="99"/>
      <c r="KG35" s="99"/>
      <c r="KH35" s="99"/>
      <c r="KI35" s="99"/>
      <c r="KJ35" s="99"/>
      <c r="KK35" s="99"/>
      <c r="KL35" s="99"/>
      <c r="KM35" s="99"/>
      <c r="KN35" s="99"/>
      <c r="KO35" s="99"/>
      <c r="KP35" s="99"/>
      <c r="KQ35" s="99"/>
      <c r="KR35" s="99"/>
      <c r="KS35" s="99"/>
      <c r="KT35" s="99"/>
      <c r="KU35" s="99"/>
      <c r="KV35" s="99"/>
      <c r="KW35" s="99"/>
      <c r="KX35" s="99"/>
      <c r="KY35" s="99"/>
      <c r="KZ35" s="99"/>
      <c r="LA35" s="99"/>
      <c r="LB35" s="99"/>
      <c r="LC35" s="99"/>
      <c r="LD35" s="99"/>
      <c r="LE35" s="99"/>
      <c r="LF35" s="99"/>
      <c r="LG35" s="99"/>
      <c r="LH35" s="99"/>
      <c r="LI35" s="99"/>
      <c r="LJ35" s="99"/>
      <c r="LK35" s="99"/>
      <c r="LL35" s="99"/>
      <c r="LM35" s="99"/>
      <c r="LN35" s="99"/>
      <c r="LO35" s="99"/>
      <c r="LP35" s="99"/>
      <c r="LQ35" s="99"/>
      <c r="LR35" s="99"/>
      <c r="LS35" s="99"/>
      <c r="LT35" s="99"/>
      <c r="LU35" s="99"/>
      <c r="LV35" s="99"/>
      <c r="LW35" s="99"/>
      <c r="LX35" s="99"/>
      <c r="LY35" s="99"/>
      <c r="LZ35" s="99"/>
      <c r="MA35" s="99"/>
      <c r="MB35" s="99"/>
      <c r="MC35" s="99"/>
      <c r="MD35" s="99"/>
      <c r="ME35" s="99"/>
      <c r="MF35" s="99"/>
      <c r="MG35" s="99"/>
      <c r="MH35" s="99"/>
      <c r="MI35" s="99"/>
      <c r="MJ35" s="99"/>
      <c r="MK35" s="99"/>
      <c r="ML35" s="99"/>
      <c r="MM35" s="99"/>
      <c r="MN35" s="99"/>
      <c r="MO35" s="99"/>
      <c r="MP35" s="99"/>
      <c r="MQ35" s="99"/>
      <c r="MR35" s="99"/>
      <c r="MS35" s="99"/>
      <c r="MT35" s="99"/>
      <c r="MU35" s="99"/>
      <c r="MV35" s="99"/>
      <c r="MW35" s="99"/>
      <c r="MX35" s="99"/>
      <c r="MY35" s="99"/>
      <c r="MZ35" s="99"/>
      <c r="NA35" s="99"/>
      <c r="NB35" s="99"/>
      <c r="NC35" s="99"/>
      <c r="ND35" s="99"/>
      <c r="NE35" s="99"/>
      <c r="NF35" s="99"/>
      <c r="NG35" s="99"/>
      <c r="NH35" s="99"/>
      <c r="NI35" s="99"/>
      <c r="NJ35" s="99"/>
      <c r="NK35" s="99"/>
      <c r="NL35" s="99"/>
      <c r="NM35" s="99"/>
      <c r="NN35" s="99"/>
      <c r="NO35" s="99"/>
      <c r="NP35" s="99"/>
      <c r="NQ35" s="99"/>
      <c r="NR35" s="99"/>
      <c r="NS35" s="99"/>
      <c r="NT35" s="99"/>
      <c r="NU35" s="99"/>
      <c r="NV35" s="99"/>
      <c r="NW35" s="99"/>
      <c r="NX35" s="99"/>
      <c r="NY35" s="99"/>
      <c r="NZ35" s="99"/>
      <c r="OA35" s="99"/>
      <c r="OB35" s="99"/>
      <c r="OC35" s="99"/>
      <c r="OD35" s="99"/>
      <c r="OE35" s="99"/>
      <c r="OF35" s="99"/>
      <c r="OG35" s="99"/>
      <c r="OH35" s="99"/>
      <c r="OI35" s="99"/>
      <c r="OJ35" s="99"/>
      <c r="OK35" s="99"/>
      <c r="OL35" s="99"/>
      <c r="OM35" s="99"/>
      <c r="ON35" s="99"/>
      <c r="OO35" s="99"/>
      <c r="OP35" s="99"/>
      <c r="OQ35" s="99"/>
      <c r="OR35" s="99"/>
      <c r="OS35" s="99"/>
      <c r="OT35" s="99"/>
      <c r="OU35" s="99"/>
      <c r="OV35" s="99"/>
      <c r="OW35" s="99"/>
      <c r="OX35" s="99"/>
      <c r="OY35" s="99"/>
      <c r="OZ35" s="99"/>
      <c r="PA35" s="99"/>
      <c r="PB35" s="99"/>
      <c r="PC35" s="99"/>
      <c r="PD35" s="99"/>
      <c r="PE35" s="99"/>
      <c r="PF35" s="99"/>
      <c r="PG35" s="99"/>
      <c r="PH35" s="99"/>
      <c r="PI35" s="99"/>
      <c r="PJ35" s="99"/>
      <c r="PK35" s="99"/>
      <c r="PL35" s="99"/>
      <c r="PM35" s="99"/>
      <c r="PN35" s="99"/>
      <c r="PO35" s="99"/>
      <c r="PP35" s="99"/>
      <c r="PQ35" s="99"/>
      <c r="PR35" s="99"/>
      <c r="PS35" s="99"/>
      <c r="PT35" s="99"/>
      <c r="PU35" s="99"/>
      <c r="PV35" s="99"/>
      <c r="PW35" s="99"/>
      <c r="PX35" s="99"/>
      <c r="PY35" s="99"/>
      <c r="PZ35" s="99"/>
      <c r="QA35" s="99"/>
      <c r="QB35" s="99"/>
      <c r="QC35" s="99"/>
      <c r="QD35" s="99"/>
      <c r="QE35" s="99"/>
      <c r="QF35" s="99"/>
      <c r="QG35" s="99"/>
      <c r="QH35" s="99"/>
      <c r="QI35" s="99"/>
      <c r="QJ35" s="99"/>
      <c r="QK35" s="99"/>
      <c r="QL35" s="99"/>
      <c r="QM35" s="99"/>
      <c r="QN35" s="99"/>
      <c r="QO35" s="99"/>
      <c r="QP35" s="99"/>
      <c r="QQ35" s="99"/>
      <c r="QR35" s="99"/>
      <c r="QS35" s="99"/>
      <c r="QT35" s="99"/>
      <c r="QU35" s="99"/>
      <c r="QV35" s="99"/>
      <c r="QW35" s="99"/>
      <c r="QX35" s="99"/>
      <c r="QY35" s="99"/>
      <c r="QZ35" s="99"/>
      <c r="RA35" s="99"/>
      <c r="RB35" s="99"/>
      <c r="RC35" s="99"/>
      <c r="RD35" s="99"/>
      <c r="RE35" s="99"/>
      <c r="RF35" s="99"/>
      <c r="RG35" s="99"/>
      <c r="RH35" s="99"/>
      <c r="RI35" s="99"/>
      <c r="RJ35" s="99"/>
      <c r="RK35" s="99"/>
      <c r="RL35" s="99"/>
      <c r="RM35" s="99"/>
      <c r="RN35" s="99"/>
      <c r="RO35" s="99"/>
      <c r="RP35" s="99"/>
      <c r="RQ35" s="99"/>
      <c r="RR35" s="99"/>
      <c r="RS35" s="99"/>
      <c r="RT35" s="99"/>
      <c r="RU35" s="99"/>
      <c r="RV35" s="99"/>
      <c r="RW35" s="99"/>
      <c r="RX35" s="99"/>
      <c r="RY35" s="99"/>
      <c r="RZ35" s="99"/>
      <c r="SA35" s="99"/>
      <c r="SB35" s="99"/>
      <c r="SC35" s="99"/>
      <c r="SD35" s="99"/>
      <c r="SE35" s="99"/>
      <c r="SF35" s="99"/>
      <c r="SG35" s="99"/>
      <c r="SH35" s="99"/>
      <c r="SI35" s="99"/>
      <c r="SJ35" s="99"/>
      <c r="SK35" s="99"/>
      <c r="SL35" s="99"/>
      <c r="SM35" s="99"/>
      <c r="SN35" s="99"/>
      <c r="SO35" s="99"/>
      <c r="SP35" s="99"/>
      <c r="SQ35" s="99"/>
      <c r="SR35" s="99"/>
      <c r="SS35" s="99"/>
      <c r="ST35" s="99"/>
      <c r="SU35" s="99"/>
      <c r="SV35" s="99"/>
      <c r="SW35" s="99"/>
      <c r="SX35" s="99"/>
      <c r="SY35" s="99"/>
      <c r="SZ35" s="99"/>
      <c r="TA35" s="99"/>
      <c r="TB35" s="99"/>
      <c r="TC35" s="99"/>
      <c r="TD35" s="99"/>
      <c r="TE35" s="99"/>
      <c r="TF35" s="99"/>
      <c r="TG35" s="99"/>
      <c r="TH35" s="99"/>
      <c r="TI35" s="99"/>
      <c r="TJ35" s="99"/>
      <c r="TK35" s="99"/>
      <c r="TL35" s="99"/>
      <c r="TM35" s="99"/>
      <c r="TN35" s="99"/>
      <c r="TO35" s="99"/>
      <c r="TP35" s="99"/>
      <c r="TQ35" s="99"/>
      <c r="TR35" s="99"/>
      <c r="TS35" s="99"/>
      <c r="TT35" s="99"/>
      <c r="TU35" s="99"/>
      <c r="TV35" s="99"/>
      <c r="TW35" s="99"/>
      <c r="TX35" s="99"/>
      <c r="TY35" s="99"/>
      <c r="TZ35" s="99"/>
      <c r="UA35" s="99"/>
      <c r="UB35" s="99"/>
      <c r="UC35" s="99"/>
      <c r="UD35" s="99"/>
      <c r="UE35" s="99"/>
      <c r="UF35" s="99"/>
      <c r="UG35" s="99"/>
      <c r="UH35" s="99"/>
      <c r="UI35" s="99"/>
      <c r="UJ35" s="99"/>
      <c r="UK35" s="99"/>
      <c r="UL35" s="99"/>
      <c r="UM35" s="99"/>
      <c r="UN35" s="99"/>
      <c r="UO35" s="99"/>
      <c r="UP35" s="99"/>
      <c r="UQ35" s="99"/>
      <c r="UR35" s="99"/>
      <c r="US35" s="99"/>
      <c r="UT35" s="99"/>
      <c r="UU35" s="99"/>
      <c r="UV35" s="99"/>
      <c r="UW35" s="99"/>
      <c r="UX35" s="99"/>
      <c r="UY35" s="99"/>
      <c r="UZ35" s="99"/>
      <c r="VA35" s="99"/>
      <c r="VB35" s="99"/>
      <c r="VC35" s="99"/>
      <c r="VD35" s="99"/>
      <c r="VE35" s="99"/>
      <c r="VF35" s="99"/>
      <c r="VG35" s="99"/>
      <c r="VH35" s="99"/>
      <c r="VI35" s="99"/>
      <c r="VJ35" s="99"/>
      <c r="VK35" s="99"/>
      <c r="VL35" s="99"/>
      <c r="VM35" s="99"/>
      <c r="VN35" s="99"/>
      <c r="VO35" s="99"/>
      <c r="VP35" s="99"/>
      <c r="VQ35" s="99"/>
      <c r="VR35" s="99"/>
      <c r="VS35" s="99"/>
      <c r="VT35" s="99"/>
      <c r="VU35" s="99"/>
      <c r="VV35" s="99"/>
      <c r="VW35" s="99"/>
      <c r="VX35" s="99"/>
      <c r="VY35" s="99"/>
      <c r="VZ35" s="99"/>
      <c r="WA35" s="99"/>
      <c r="WB35" s="99"/>
      <c r="WC35" s="99"/>
      <c r="WD35" s="99"/>
      <c r="WE35" s="99"/>
      <c r="WF35" s="99"/>
      <c r="WG35" s="99"/>
      <c r="WH35" s="99"/>
      <c r="WI35" s="99"/>
      <c r="WJ35" s="99"/>
      <c r="WK35" s="99"/>
      <c r="WL35" s="99"/>
      <c r="WM35" s="99"/>
      <c r="WN35" s="99"/>
      <c r="WO35" s="99"/>
      <c r="WP35" s="99"/>
      <c r="WQ35" s="99"/>
      <c r="WR35" s="99"/>
      <c r="WS35" s="99"/>
      <c r="WT35" s="99"/>
      <c r="WU35" s="99"/>
      <c r="WV35" s="99"/>
      <c r="WW35" s="99"/>
      <c r="WX35" s="99"/>
      <c r="WY35" s="99"/>
      <c r="WZ35" s="99"/>
      <c r="XA35" s="99"/>
      <c r="XB35" s="99"/>
      <c r="XC35" s="99"/>
      <c r="XD35" s="99"/>
      <c r="XE35" s="99"/>
      <c r="XF35" s="99"/>
      <c r="XG35" s="99"/>
      <c r="XH35" s="99"/>
      <c r="XI35" s="99"/>
      <c r="XJ35" s="99"/>
      <c r="XK35" s="99"/>
      <c r="XL35" s="99"/>
      <c r="XM35" s="99"/>
      <c r="XN35" s="99"/>
      <c r="XO35" s="99"/>
      <c r="XP35" s="99"/>
      <c r="XQ35" s="99"/>
      <c r="XR35" s="99"/>
      <c r="XS35" s="99"/>
      <c r="XT35" s="99"/>
      <c r="XU35" s="99"/>
      <c r="XV35" s="99"/>
      <c r="XW35" s="99"/>
      <c r="XX35" s="99"/>
      <c r="XY35" s="99"/>
      <c r="XZ35" s="99"/>
      <c r="YA35" s="99"/>
      <c r="YB35" s="99"/>
      <c r="YC35" s="99"/>
      <c r="YD35" s="99"/>
      <c r="YE35" s="99"/>
      <c r="YF35" s="99"/>
      <c r="YG35" s="99"/>
      <c r="YH35" s="99"/>
      <c r="YI35" s="99"/>
      <c r="YJ35" s="99"/>
      <c r="YK35" s="99"/>
      <c r="YL35" s="99"/>
      <c r="YM35" s="99"/>
      <c r="YN35" s="99"/>
      <c r="YO35" s="99"/>
      <c r="YP35" s="99"/>
      <c r="YQ35" s="99"/>
      <c r="YR35" s="99"/>
      <c r="YS35" s="99"/>
      <c r="YT35" s="99"/>
      <c r="YU35" s="99"/>
      <c r="YV35" s="99"/>
      <c r="YW35" s="99"/>
      <c r="YX35" s="99"/>
      <c r="YY35" s="99"/>
      <c r="YZ35" s="99"/>
      <c r="ZA35" s="99"/>
      <c r="ZB35" s="99"/>
      <c r="ZC35" s="99"/>
      <c r="ZD35" s="99"/>
      <c r="ZE35" s="99"/>
      <c r="ZF35" s="99"/>
      <c r="ZG35" s="99"/>
      <c r="ZH35" s="99"/>
      <c r="ZI35" s="99"/>
      <c r="ZJ35" s="99"/>
      <c r="ZK35" s="99"/>
      <c r="ZL35" s="99"/>
      <c r="ZM35" s="99"/>
      <c r="ZN35" s="99"/>
      <c r="ZO35" s="99"/>
      <c r="ZP35" s="99"/>
      <c r="ZQ35" s="99"/>
      <c r="ZR35" s="99"/>
      <c r="ZS35" s="99"/>
      <c r="ZT35" s="99"/>
      <c r="ZU35" s="99"/>
      <c r="ZV35" s="99"/>
      <c r="ZW35" s="99"/>
      <c r="ZX35" s="99"/>
      <c r="ZY35" s="99"/>
      <c r="ZZ35" s="99"/>
      <c r="AAA35" s="99"/>
      <c r="AAB35" s="99"/>
      <c r="AAC35" s="99"/>
      <c r="AAD35" s="99"/>
      <c r="AAE35" s="99"/>
      <c r="AAF35" s="99"/>
      <c r="AAG35" s="99"/>
      <c r="AAH35" s="99"/>
      <c r="AAI35" s="99"/>
      <c r="AAJ35" s="99"/>
      <c r="AAK35" s="99"/>
      <c r="AAL35" s="99"/>
      <c r="AAM35" s="99"/>
      <c r="AAN35" s="99"/>
      <c r="AAO35" s="99"/>
      <c r="AAP35" s="99"/>
      <c r="AAQ35" s="99"/>
      <c r="AAR35" s="99"/>
      <c r="AAS35" s="99"/>
      <c r="AAT35" s="99"/>
      <c r="AAU35" s="99"/>
      <c r="AAV35" s="99"/>
      <c r="AAW35" s="99"/>
      <c r="AAX35" s="99"/>
      <c r="AAY35" s="99"/>
      <c r="AAZ35" s="99"/>
      <c r="ABA35" s="99"/>
      <c r="ABB35" s="99"/>
      <c r="ABC35" s="99"/>
      <c r="ABD35" s="99"/>
      <c r="ABE35" s="99"/>
      <c r="ABF35" s="99"/>
      <c r="ABG35" s="99"/>
      <c r="ABH35" s="99"/>
      <c r="ABI35" s="99"/>
      <c r="ABJ35" s="99"/>
      <c r="ABK35" s="99"/>
      <c r="ABL35" s="99"/>
      <c r="ABM35" s="99"/>
      <c r="ABN35" s="99"/>
      <c r="ABO35" s="99"/>
      <c r="ABP35" s="99"/>
      <c r="ABQ35" s="99"/>
      <c r="ABR35" s="99"/>
      <c r="ABS35" s="99"/>
      <c r="ABT35" s="99"/>
      <c r="ABU35" s="99"/>
      <c r="ABV35" s="99"/>
      <c r="ABW35" s="99"/>
      <c r="ABX35" s="99"/>
      <c r="ABY35" s="99"/>
      <c r="ABZ35" s="99"/>
      <c r="ACA35" s="99"/>
      <c r="ACB35" s="99"/>
      <c r="ACC35" s="99"/>
      <c r="ACD35" s="99"/>
      <c r="ACE35" s="99"/>
      <c r="ACF35" s="99"/>
      <c r="ACG35" s="99"/>
      <c r="ACH35" s="99"/>
      <c r="ACI35" s="99"/>
      <c r="ACJ35" s="99"/>
      <c r="ACK35" s="99"/>
      <c r="ACL35" s="99"/>
      <c r="ACM35" s="99"/>
      <c r="ACN35" s="99"/>
      <c r="ACO35" s="99"/>
      <c r="ACP35" s="99"/>
      <c r="ACQ35" s="99"/>
      <c r="ACR35" s="99"/>
      <c r="ACS35" s="99"/>
      <c r="ACT35" s="99"/>
      <c r="ACU35" s="99"/>
      <c r="ACV35" s="99"/>
      <c r="ACW35" s="99"/>
      <c r="ACX35" s="99"/>
      <c r="ACY35" s="99"/>
      <c r="ACZ35" s="99"/>
      <c r="ADA35" s="99"/>
      <c r="ADB35" s="99"/>
      <c r="ADC35" s="99"/>
      <c r="ADD35" s="99"/>
      <c r="ADE35" s="99"/>
      <c r="ADF35" s="99"/>
      <c r="ADG35" s="99"/>
      <c r="ADH35" s="99"/>
      <c r="ADI35" s="99"/>
      <c r="ADJ35" s="99"/>
      <c r="ADK35" s="99"/>
      <c r="ADL35" s="99"/>
      <c r="ADM35" s="99"/>
      <c r="ADN35" s="99"/>
      <c r="ADO35" s="99"/>
      <c r="ADP35" s="99"/>
      <c r="ADQ35" s="99"/>
      <c r="ADR35" s="99"/>
      <c r="ADS35" s="99"/>
      <c r="ADT35" s="99"/>
      <c r="ADU35" s="99"/>
      <c r="ADV35" s="99"/>
      <c r="ADW35" s="99"/>
      <c r="ADX35" s="99"/>
      <c r="ADY35" s="99"/>
      <c r="ADZ35" s="99"/>
      <c r="AEA35" s="99"/>
      <c r="AEB35" s="99"/>
      <c r="AEC35" s="99"/>
      <c r="AED35" s="99"/>
      <c r="AEE35" s="99"/>
      <c r="AEF35" s="99"/>
      <c r="AEG35" s="99"/>
      <c r="AEH35" s="99"/>
      <c r="AEI35" s="99"/>
      <c r="AEJ35" s="99"/>
      <c r="AEK35" s="99"/>
      <c r="AEL35" s="99"/>
      <c r="AEM35" s="99"/>
      <c r="AEN35" s="99"/>
      <c r="AEO35" s="99"/>
      <c r="AEP35" s="99"/>
      <c r="AEQ35" s="99"/>
      <c r="AER35" s="99"/>
      <c r="AES35" s="99"/>
      <c r="AET35" s="99"/>
      <c r="AEU35" s="99"/>
      <c r="AEV35" s="99"/>
      <c r="AEW35" s="99"/>
      <c r="AEX35" s="99"/>
      <c r="AEY35" s="99"/>
      <c r="AEZ35" s="99"/>
      <c r="AFA35" s="99"/>
      <c r="AFB35" s="99"/>
      <c r="AFC35" s="99"/>
      <c r="AFD35" s="99"/>
      <c r="AFE35" s="99"/>
      <c r="AFF35" s="99"/>
      <c r="AFG35" s="99"/>
      <c r="AFH35" s="99"/>
      <c r="AFI35" s="99"/>
      <c r="AFJ35" s="99"/>
      <c r="AFK35" s="99"/>
      <c r="AFL35" s="99"/>
      <c r="AFM35" s="99"/>
      <c r="AFN35" s="99"/>
      <c r="AFO35" s="99"/>
      <c r="AFP35" s="99"/>
      <c r="AFQ35" s="99"/>
      <c r="AFR35" s="99"/>
      <c r="AFS35" s="99"/>
      <c r="AFT35" s="99"/>
      <c r="AFU35" s="99"/>
      <c r="AFV35" s="99"/>
      <c r="AFW35" s="99"/>
      <c r="AFX35" s="99"/>
      <c r="AFY35" s="99"/>
      <c r="AFZ35" s="99"/>
      <c r="AGA35" s="99"/>
      <c r="AGB35" s="99"/>
      <c r="AGC35" s="99"/>
      <c r="AGD35" s="99"/>
      <c r="AGE35" s="99"/>
      <c r="AGF35" s="99"/>
      <c r="AGG35" s="99"/>
      <c r="AGH35" s="99"/>
      <c r="AGI35" s="99"/>
      <c r="AGJ35" s="99"/>
      <c r="AGK35" s="99"/>
      <c r="AGL35" s="99"/>
      <c r="AGM35" s="99"/>
      <c r="AGN35" s="99"/>
      <c r="AGO35" s="99"/>
      <c r="AGP35" s="99"/>
      <c r="AGQ35" s="99"/>
      <c r="AGR35" s="99"/>
      <c r="AGS35" s="99"/>
      <c r="AGT35" s="99"/>
      <c r="AGU35" s="99"/>
      <c r="AGV35" s="99"/>
      <c r="AGW35" s="99"/>
      <c r="AGX35" s="99"/>
      <c r="AGY35" s="99"/>
      <c r="AGZ35" s="99"/>
      <c r="AHA35" s="99"/>
      <c r="AHB35" s="99"/>
      <c r="AHC35" s="99"/>
      <c r="AHD35" s="99"/>
      <c r="AHE35" s="99"/>
      <c r="AHF35" s="99"/>
      <c r="AHG35" s="99"/>
      <c r="AHH35" s="99"/>
      <c r="AHI35" s="99"/>
      <c r="AHJ35" s="99"/>
      <c r="AHK35" s="99"/>
      <c r="AHL35" s="99"/>
      <c r="AHM35" s="99"/>
      <c r="AHN35" s="99"/>
      <c r="AHO35" s="99"/>
      <c r="AHP35" s="99"/>
      <c r="AHQ35" s="99"/>
      <c r="AHR35" s="99"/>
      <c r="AHS35" s="99"/>
      <c r="AHT35" s="99"/>
      <c r="AHU35" s="99"/>
      <c r="AHV35" s="99"/>
      <c r="AHW35" s="99"/>
      <c r="AHX35" s="99"/>
      <c r="AHY35" s="99"/>
      <c r="AHZ35" s="99"/>
      <c r="AIA35" s="99"/>
      <c r="AIB35" s="99"/>
      <c r="AIC35" s="99"/>
      <c r="AID35" s="99"/>
      <c r="AIE35" s="99"/>
      <c r="AIF35" s="99"/>
      <c r="AIG35" s="99"/>
      <c r="AIH35" s="99"/>
      <c r="AII35" s="99"/>
      <c r="AIJ35" s="99"/>
      <c r="AIK35" s="99"/>
      <c r="AIL35" s="99"/>
      <c r="AIM35" s="99"/>
      <c r="AIN35" s="99"/>
      <c r="AIO35" s="99"/>
      <c r="AIP35" s="99"/>
      <c r="AIQ35" s="99"/>
      <c r="AIR35" s="99"/>
      <c r="AIS35" s="99"/>
      <c r="AIT35" s="99"/>
      <c r="AIU35" s="99"/>
      <c r="AIV35" s="99"/>
      <c r="AIW35" s="99"/>
      <c r="AIX35" s="99"/>
      <c r="AIY35" s="99"/>
      <c r="AIZ35" s="99"/>
      <c r="AJA35" s="99"/>
      <c r="AJB35" s="99"/>
      <c r="AJC35" s="99"/>
      <c r="AJD35" s="99"/>
      <c r="AJE35" s="99"/>
      <c r="AJF35" s="99"/>
      <c r="AJG35" s="99"/>
      <c r="AJH35" s="99"/>
      <c r="AJI35" s="99"/>
      <c r="AJJ35" s="99"/>
      <c r="AJK35" s="99"/>
      <c r="AJL35" s="99"/>
      <c r="AJM35" s="99"/>
      <c r="AJN35" s="99"/>
      <c r="AJO35" s="99"/>
      <c r="AJP35" s="99"/>
      <c r="AJQ35" s="99"/>
      <c r="AJR35" s="99"/>
      <c r="AJS35" s="99"/>
      <c r="AJT35" s="99"/>
      <c r="AJU35" s="99"/>
      <c r="AJV35" s="99"/>
      <c r="AJW35" s="99"/>
      <c r="AJX35" s="99"/>
      <c r="AJY35" s="99"/>
      <c r="AJZ35" s="99"/>
      <c r="AKA35" s="99"/>
      <c r="AKB35" s="99"/>
      <c r="AKC35" s="99"/>
      <c r="AKD35" s="99"/>
      <c r="AKE35" s="99"/>
      <c r="AKF35" s="99"/>
      <c r="AKG35" s="99"/>
      <c r="AKH35" s="99"/>
      <c r="AKI35" s="99"/>
      <c r="AKJ35" s="99"/>
      <c r="AKK35" s="99"/>
      <c r="AKL35" s="99"/>
      <c r="AKM35" s="99"/>
      <c r="AKN35" s="99"/>
      <c r="AKO35" s="99"/>
      <c r="AKP35" s="99"/>
      <c r="AKQ35" s="99"/>
      <c r="AKR35" s="99"/>
      <c r="AKS35" s="99"/>
      <c r="AKT35" s="99"/>
      <c r="AKU35" s="99"/>
      <c r="AKV35" s="99"/>
      <c r="AKW35" s="99"/>
      <c r="AKX35" s="99"/>
      <c r="AKY35" s="99"/>
      <c r="AKZ35" s="99"/>
      <c r="ALA35" s="99"/>
      <c r="ALB35" s="99"/>
      <c r="ALC35" s="99"/>
      <c r="ALD35" s="99"/>
      <c r="ALE35" s="99"/>
      <c r="ALF35" s="99"/>
      <c r="ALG35" s="99"/>
      <c r="ALH35" s="99"/>
      <c r="ALI35" s="99"/>
      <c r="ALJ35" s="99"/>
      <c r="ALK35" s="99"/>
      <c r="ALL35" s="99"/>
      <c r="ALM35" s="99"/>
      <c r="ALN35" s="99"/>
      <c r="ALO35" s="99"/>
      <c r="ALP35" s="99"/>
      <c r="ALQ35" s="99"/>
      <c r="ALR35" s="99"/>
      <c r="ALS35" s="99"/>
      <c r="ALT35" s="99"/>
      <c r="ALU35" s="99"/>
      <c r="ALV35" s="99"/>
      <c r="ALW35" s="99"/>
      <c r="ALX35" s="99"/>
      <c r="ALY35" s="99"/>
      <c r="ALZ35" s="99"/>
      <c r="AMA35" s="99"/>
      <c r="AMB35" s="99"/>
      <c r="AMC35" s="99"/>
      <c r="AMD35" s="99"/>
      <c r="AME35" s="99"/>
      <c r="AMF35" s="99"/>
      <c r="AMG35" s="99"/>
      <c r="AMH35" s="99"/>
      <c r="AMI35" s="99"/>
      <c r="AMJ35" s="99"/>
    </row>
    <row r="36" spans="1:1024" ht="15.75" customHeight="1">
      <c r="A36" s="98"/>
      <c r="B36" s="597"/>
      <c r="C36" s="597"/>
      <c r="D36" s="597"/>
      <c r="E36" s="597"/>
      <c r="F36" s="597"/>
      <c r="G36" s="125"/>
      <c r="H36" s="122" t="s">
        <v>42</v>
      </c>
      <c r="I36" s="121"/>
      <c r="J36" s="121"/>
      <c r="K36" s="121"/>
      <c r="L36" s="121"/>
      <c r="M36" s="121"/>
      <c r="N36" s="121"/>
      <c r="O36" s="121"/>
      <c r="P36" s="121"/>
      <c r="Q36" s="121"/>
      <c r="R36" s="121"/>
      <c r="S36" s="121"/>
      <c r="T36" s="121"/>
      <c r="U36" s="121"/>
      <c r="V36" s="121"/>
      <c r="W36" s="121"/>
      <c r="X36" s="121"/>
      <c r="Y36" s="121"/>
      <c r="Z36" s="125"/>
      <c r="AA36" s="127" t="s">
        <v>100</v>
      </c>
      <c r="AB36" s="127" t="s">
        <v>101</v>
      </c>
      <c r="AC36" s="127" t="s">
        <v>102</v>
      </c>
      <c r="AD36" s="146"/>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c r="GH36" s="99"/>
      <c r="GI36" s="99"/>
      <c r="GJ36" s="99"/>
      <c r="GK36" s="99"/>
      <c r="GL36" s="99"/>
      <c r="GM36" s="99"/>
      <c r="GN36" s="99"/>
      <c r="GO36" s="99"/>
      <c r="GP36" s="99"/>
      <c r="GQ36" s="99"/>
      <c r="GR36" s="99"/>
      <c r="GS36" s="99"/>
      <c r="GT36" s="99"/>
      <c r="GU36" s="99"/>
      <c r="GV36" s="99"/>
      <c r="GW36" s="99"/>
      <c r="GX36" s="99"/>
      <c r="GY36" s="99"/>
      <c r="GZ36" s="99"/>
      <c r="HA36" s="99"/>
      <c r="HB36" s="99"/>
      <c r="HC36" s="99"/>
      <c r="HD36" s="99"/>
      <c r="HE36" s="99"/>
      <c r="HF36" s="99"/>
      <c r="HG36" s="99"/>
      <c r="HH36" s="99"/>
      <c r="HI36" s="99"/>
      <c r="HJ36" s="99"/>
      <c r="HK36" s="99"/>
      <c r="HL36" s="99"/>
      <c r="HM36" s="99"/>
      <c r="HN36" s="99"/>
      <c r="HO36" s="99"/>
      <c r="HP36" s="99"/>
      <c r="HQ36" s="99"/>
      <c r="HR36" s="99"/>
      <c r="HS36" s="99"/>
      <c r="HT36" s="99"/>
      <c r="HU36" s="99"/>
      <c r="HV36" s="99"/>
      <c r="HW36" s="99"/>
      <c r="HX36" s="99"/>
      <c r="HY36" s="99"/>
      <c r="HZ36" s="99"/>
      <c r="IA36" s="99"/>
      <c r="IB36" s="99"/>
      <c r="IC36" s="99"/>
      <c r="ID36" s="99"/>
      <c r="IE36" s="99"/>
      <c r="IF36" s="99"/>
      <c r="IG36" s="99"/>
      <c r="IH36" s="99"/>
      <c r="II36" s="99"/>
      <c r="IJ36" s="99"/>
      <c r="IK36" s="99"/>
      <c r="IL36" s="99"/>
      <c r="IM36" s="99"/>
      <c r="IN36" s="99"/>
      <c r="IO36" s="99"/>
      <c r="IP36" s="99"/>
      <c r="IQ36" s="99"/>
      <c r="IR36" s="99"/>
      <c r="IS36" s="99"/>
      <c r="IT36" s="99"/>
      <c r="IU36" s="99"/>
      <c r="IV36" s="99"/>
      <c r="IW36" s="99"/>
      <c r="IX36" s="99"/>
      <c r="IY36" s="99"/>
      <c r="IZ36" s="99"/>
      <c r="JA36" s="99"/>
      <c r="JB36" s="99"/>
      <c r="JC36" s="99"/>
      <c r="JD36" s="99"/>
      <c r="JE36" s="99"/>
      <c r="JF36" s="99"/>
      <c r="JG36" s="99"/>
      <c r="JH36" s="99"/>
      <c r="JI36" s="99"/>
      <c r="JJ36" s="99"/>
      <c r="JK36" s="99"/>
      <c r="JL36" s="99"/>
      <c r="JM36" s="99"/>
      <c r="JN36" s="99"/>
      <c r="JO36" s="99"/>
      <c r="JP36" s="99"/>
      <c r="JQ36" s="99"/>
      <c r="JR36" s="99"/>
      <c r="JS36" s="99"/>
      <c r="JT36" s="99"/>
      <c r="JU36" s="99"/>
      <c r="JV36" s="99"/>
      <c r="JW36" s="99"/>
      <c r="JX36" s="99"/>
      <c r="JY36" s="99"/>
      <c r="JZ36" s="99"/>
      <c r="KA36" s="99"/>
      <c r="KB36" s="99"/>
      <c r="KC36" s="99"/>
      <c r="KD36" s="99"/>
      <c r="KE36" s="99"/>
      <c r="KF36" s="99"/>
      <c r="KG36" s="99"/>
      <c r="KH36" s="99"/>
      <c r="KI36" s="99"/>
      <c r="KJ36" s="99"/>
      <c r="KK36" s="99"/>
      <c r="KL36" s="99"/>
      <c r="KM36" s="99"/>
      <c r="KN36" s="99"/>
      <c r="KO36" s="99"/>
      <c r="KP36" s="99"/>
      <c r="KQ36" s="99"/>
      <c r="KR36" s="99"/>
      <c r="KS36" s="99"/>
      <c r="KT36" s="99"/>
      <c r="KU36" s="99"/>
      <c r="KV36" s="99"/>
      <c r="KW36" s="99"/>
      <c r="KX36" s="99"/>
      <c r="KY36" s="99"/>
      <c r="KZ36" s="99"/>
      <c r="LA36" s="99"/>
      <c r="LB36" s="99"/>
      <c r="LC36" s="99"/>
      <c r="LD36" s="99"/>
      <c r="LE36" s="99"/>
      <c r="LF36" s="99"/>
      <c r="LG36" s="99"/>
      <c r="LH36" s="99"/>
      <c r="LI36" s="99"/>
      <c r="LJ36" s="99"/>
      <c r="LK36" s="99"/>
      <c r="LL36" s="99"/>
      <c r="LM36" s="99"/>
      <c r="LN36" s="99"/>
      <c r="LO36" s="99"/>
      <c r="LP36" s="99"/>
      <c r="LQ36" s="99"/>
      <c r="LR36" s="99"/>
      <c r="LS36" s="99"/>
      <c r="LT36" s="99"/>
      <c r="LU36" s="99"/>
      <c r="LV36" s="99"/>
      <c r="LW36" s="99"/>
      <c r="LX36" s="99"/>
      <c r="LY36" s="99"/>
      <c r="LZ36" s="99"/>
      <c r="MA36" s="99"/>
      <c r="MB36" s="99"/>
      <c r="MC36" s="99"/>
      <c r="MD36" s="99"/>
      <c r="ME36" s="99"/>
      <c r="MF36" s="99"/>
      <c r="MG36" s="99"/>
      <c r="MH36" s="99"/>
      <c r="MI36" s="99"/>
      <c r="MJ36" s="99"/>
      <c r="MK36" s="99"/>
      <c r="ML36" s="99"/>
      <c r="MM36" s="99"/>
      <c r="MN36" s="99"/>
      <c r="MO36" s="99"/>
      <c r="MP36" s="99"/>
      <c r="MQ36" s="99"/>
      <c r="MR36" s="99"/>
      <c r="MS36" s="99"/>
      <c r="MT36" s="99"/>
      <c r="MU36" s="99"/>
      <c r="MV36" s="99"/>
      <c r="MW36" s="99"/>
      <c r="MX36" s="99"/>
      <c r="MY36" s="99"/>
      <c r="MZ36" s="99"/>
      <c r="NA36" s="99"/>
      <c r="NB36" s="99"/>
      <c r="NC36" s="99"/>
      <c r="ND36" s="99"/>
      <c r="NE36" s="99"/>
      <c r="NF36" s="99"/>
      <c r="NG36" s="99"/>
      <c r="NH36" s="99"/>
      <c r="NI36" s="99"/>
      <c r="NJ36" s="99"/>
      <c r="NK36" s="99"/>
      <c r="NL36" s="99"/>
      <c r="NM36" s="99"/>
      <c r="NN36" s="99"/>
      <c r="NO36" s="99"/>
      <c r="NP36" s="99"/>
      <c r="NQ36" s="99"/>
      <c r="NR36" s="99"/>
      <c r="NS36" s="99"/>
      <c r="NT36" s="99"/>
      <c r="NU36" s="99"/>
      <c r="NV36" s="99"/>
      <c r="NW36" s="99"/>
      <c r="NX36" s="99"/>
      <c r="NY36" s="99"/>
      <c r="NZ36" s="99"/>
      <c r="OA36" s="99"/>
      <c r="OB36" s="99"/>
      <c r="OC36" s="99"/>
      <c r="OD36" s="99"/>
      <c r="OE36" s="99"/>
      <c r="OF36" s="99"/>
      <c r="OG36" s="99"/>
      <c r="OH36" s="99"/>
      <c r="OI36" s="99"/>
      <c r="OJ36" s="99"/>
      <c r="OK36" s="99"/>
      <c r="OL36" s="99"/>
      <c r="OM36" s="99"/>
      <c r="ON36" s="99"/>
      <c r="OO36" s="99"/>
      <c r="OP36" s="99"/>
      <c r="OQ36" s="99"/>
      <c r="OR36" s="99"/>
      <c r="OS36" s="99"/>
      <c r="OT36" s="99"/>
      <c r="OU36" s="99"/>
      <c r="OV36" s="99"/>
      <c r="OW36" s="99"/>
      <c r="OX36" s="99"/>
      <c r="OY36" s="99"/>
      <c r="OZ36" s="99"/>
      <c r="PA36" s="99"/>
      <c r="PB36" s="99"/>
      <c r="PC36" s="99"/>
      <c r="PD36" s="99"/>
      <c r="PE36" s="99"/>
      <c r="PF36" s="99"/>
      <c r="PG36" s="99"/>
      <c r="PH36" s="99"/>
      <c r="PI36" s="99"/>
      <c r="PJ36" s="99"/>
      <c r="PK36" s="99"/>
      <c r="PL36" s="99"/>
      <c r="PM36" s="99"/>
      <c r="PN36" s="99"/>
      <c r="PO36" s="99"/>
      <c r="PP36" s="99"/>
      <c r="PQ36" s="99"/>
      <c r="PR36" s="99"/>
      <c r="PS36" s="99"/>
      <c r="PT36" s="99"/>
      <c r="PU36" s="99"/>
      <c r="PV36" s="99"/>
      <c r="PW36" s="99"/>
      <c r="PX36" s="99"/>
      <c r="PY36" s="99"/>
      <c r="PZ36" s="99"/>
      <c r="QA36" s="99"/>
      <c r="QB36" s="99"/>
      <c r="QC36" s="99"/>
      <c r="QD36" s="99"/>
      <c r="QE36" s="99"/>
      <c r="QF36" s="99"/>
      <c r="QG36" s="99"/>
      <c r="QH36" s="99"/>
      <c r="QI36" s="99"/>
      <c r="QJ36" s="99"/>
      <c r="QK36" s="99"/>
      <c r="QL36" s="99"/>
      <c r="QM36" s="99"/>
      <c r="QN36" s="99"/>
      <c r="QO36" s="99"/>
      <c r="QP36" s="99"/>
      <c r="QQ36" s="99"/>
      <c r="QR36" s="99"/>
      <c r="QS36" s="99"/>
      <c r="QT36" s="99"/>
      <c r="QU36" s="99"/>
      <c r="QV36" s="99"/>
      <c r="QW36" s="99"/>
      <c r="QX36" s="99"/>
      <c r="QY36" s="99"/>
      <c r="QZ36" s="99"/>
      <c r="RA36" s="99"/>
      <c r="RB36" s="99"/>
      <c r="RC36" s="99"/>
      <c r="RD36" s="99"/>
      <c r="RE36" s="99"/>
      <c r="RF36" s="99"/>
      <c r="RG36" s="99"/>
      <c r="RH36" s="99"/>
      <c r="RI36" s="99"/>
      <c r="RJ36" s="99"/>
      <c r="RK36" s="99"/>
      <c r="RL36" s="99"/>
      <c r="RM36" s="99"/>
      <c r="RN36" s="99"/>
      <c r="RO36" s="99"/>
      <c r="RP36" s="99"/>
      <c r="RQ36" s="99"/>
      <c r="RR36" s="99"/>
      <c r="RS36" s="99"/>
      <c r="RT36" s="99"/>
      <c r="RU36" s="99"/>
      <c r="RV36" s="99"/>
      <c r="RW36" s="99"/>
      <c r="RX36" s="99"/>
      <c r="RY36" s="99"/>
      <c r="RZ36" s="99"/>
      <c r="SA36" s="99"/>
      <c r="SB36" s="99"/>
      <c r="SC36" s="99"/>
      <c r="SD36" s="99"/>
      <c r="SE36" s="99"/>
      <c r="SF36" s="99"/>
      <c r="SG36" s="99"/>
      <c r="SH36" s="99"/>
      <c r="SI36" s="99"/>
      <c r="SJ36" s="99"/>
      <c r="SK36" s="99"/>
      <c r="SL36" s="99"/>
      <c r="SM36" s="99"/>
      <c r="SN36" s="99"/>
      <c r="SO36" s="99"/>
      <c r="SP36" s="99"/>
      <c r="SQ36" s="99"/>
      <c r="SR36" s="99"/>
      <c r="SS36" s="99"/>
      <c r="ST36" s="99"/>
      <c r="SU36" s="99"/>
      <c r="SV36" s="99"/>
      <c r="SW36" s="99"/>
      <c r="SX36" s="99"/>
      <c r="SY36" s="99"/>
      <c r="SZ36" s="99"/>
      <c r="TA36" s="99"/>
      <c r="TB36" s="99"/>
      <c r="TC36" s="99"/>
      <c r="TD36" s="99"/>
      <c r="TE36" s="99"/>
      <c r="TF36" s="99"/>
      <c r="TG36" s="99"/>
      <c r="TH36" s="99"/>
      <c r="TI36" s="99"/>
      <c r="TJ36" s="99"/>
      <c r="TK36" s="99"/>
      <c r="TL36" s="99"/>
      <c r="TM36" s="99"/>
      <c r="TN36" s="99"/>
      <c r="TO36" s="99"/>
      <c r="TP36" s="99"/>
      <c r="TQ36" s="99"/>
      <c r="TR36" s="99"/>
      <c r="TS36" s="99"/>
      <c r="TT36" s="99"/>
      <c r="TU36" s="99"/>
      <c r="TV36" s="99"/>
      <c r="TW36" s="99"/>
      <c r="TX36" s="99"/>
      <c r="TY36" s="99"/>
      <c r="TZ36" s="99"/>
      <c r="UA36" s="99"/>
      <c r="UB36" s="99"/>
      <c r="UC36" s="99"/>
      <c r="UD36" s="99"/>
      <c r="UE36" s="99"/>
      <c r="UF36" s="99"/>
      <c r="UG36" s="99"/>
      <c r="UH36" s="99"/>
      <c r="UI36" s="99"/>
      <c r="UJ36" s="99"/>
      <c r="UK36" s="99"/>
      <c r="UL36" s="99"/>
      <c r="UM36" s="99"/>
      <c r="UN36" s="99"/>
      <c r="UO36" s="99"/>
      <c r="UP36" s="99"/>
      <c r="UQ36" s="99"/>
      <c r="UR36" s="99"/>
      <c r="US36" s="99"/>
      <c r="UT36" s="99"/>
      <c r="UU36" s="99"/>
      <c r="UV36" s="99"/>
      <c r="UW36" s="99"/>
      <c r="UX36" s="99"/>
      <c r="UY36" s="99"/>
      <c r="UZ36" s="99"/>
      <c r="VA36" s="99"/>
      <c r="VB36" s="99"/>
      <c r="VC36" s="99"/>
      <c r="VD36" s="99"/>
      <c r="VE36" s="99"/>
      <c r="VF36" s="99"/>
      <c r="VG36" s="99"/>
      <c r="VH36" s="99"/>
      <c r="VI36" s="99"/>
      <c r="VJ36" s="99"/>
      <c r="VK36" s="99"/>
      <c r="VL36" s="99"/>
      <c r="VM36" s="99"/>
      <c r="VN36" s="99"/>
      <c r="VO36" s="99"/>
      <c r="VP36" s="99"/>
      <c r="VQ36" s="99"/>
      <c r="VR36" s="99"/>
      <c r="VS36" s="99"/>
      <c r="VT36" s="99"/>
      <c r="VU36" s="99"/>
      <c r="VV36" s="99"/>
      <c r="VW36" s="99"/>
      <c r="VX36" s="99"/>
      <c r="VY36" s="99"/>
      <c r="VZ36" s="99"/>
      <c r="WA36" s="99"/>
      <c r="WB36" s="99"/>
      <c r="WC36" s="99"/>
      <c r="WD36" s="99"/>
      <c r="WE36" s="99"/>
      <c r="WF36" s="99"/>
      <c r="WG36" s="99"/>
      <c r="WH36" s="99"/>
      <c r="WI36" s="99"/>
      <c r="WJ36" s="99"/>
      <c r="WK36" s="99"/>
      <c r="WL36" s="99"/>
      <c r="WM36" s="99"/>
      <c r="WN36" s="99"/>
      <c r="WO36" s="99"/>
      <c r="WP36" s="99"/>
      <c r="WQ36" s="99"/>
      <c r="WR36" s="99"/>
      <c r="WS36" s="99"/>
      <c r="WT36" s="99"/>
      <c r="WU36" s="99"/>
      <c r="WV36" s="99"/>
      <c r="WW36" s="99"/>
      <c r="WX36" s="99"/>
      <c r="WY36" s="99"/>
      <c r="WZ36" s="99"/>
      <c r="XA36" s="99"/>
      <c r="XB36" s="99"/>
      <c r="XC36" s="99"/>
      <c r="XD36" s="99"/>
      <c r="XE36" s="99"/>
      <c r="XF36" s="99"/>
      <c r="XG36" s="99"/>
      <c r="XH36" s="99"/>
      <c r="XI36" s="99"/>
      <c r="XJ36" s="99"/>
      <c r="XK36" s="99"/>
      <c r="XL36" s="99"/>
      <c r="XM36" s="99"/>
      <c r="XN36" s="99"/>
      <c r="XO36" s="99"/>
      <c r="XP36" s="99"/>
      <c r="XQ36" s="99"/>
      <c r="XR36" s="99"/>
      <c r="XS36" s="99"/>
      <c r="XT36" s="99"/>
      <c r="XU36" s="99"/>
      <c r="XV36" s="99"/>
      <c r="XW36" s="99"/>
      <c r="XX36" s="99"/>
      <c r="XY36" s="99"/>
      <c r="XZ36" s="99"/>
      <c r="YA36" s="99"/>
      <c r="YB36" s="99"/>
      <c r="YC36" s="99"/>
      <c r="YD36" s="99"/>
      <c r="YE36" s="99"/>
      <c r="YF36" s="99"/>
      <c r="YG36" s="99"/>
      <c r="YH36" s="99"/>
      <c r="YI36" s="99"/>
      <c r="YJ36" s="99"/>
      <c r="YK36" s="99"/>
      <c r="YL36" s="99"/>
      <c r="YM36" s="99"/>
      <c r="YN36" s="99"/>
      <c r="YO36" s="99"/>
      <c r="YP36" s="99"/>
      <c r="YQ36" s="99"/>
      <c r="YR36" s="99"/>
      <c r="YS36" s="99"/>
      <c r="YT36" s="99"/>
      <c r="YU36" s="99"/>
      <c r="YV36" s="99"/>
      <c r="YW36" s="99"/>
      <c r="YX36" s="99"/>
      <c r="YY36" s="99"/>
      <c r="YZ36" s="99"/>
      <c r="ZA36" s="99"/>
      <c r="ZB36" s="99"/>
      <c r="ZC36" s="99"/>
      <c r="ZD36" s="99"/>
      <c r="ZE36" s="99"/>
      <c r="ZF36" s="99"/>
      <c r="ZG36" s="99"/>
      <c r="ZH36" s="99"/>
      <c r="ZI36" s="99"/>
      <c r="ZJ36" s="99"/>
      <c r="ZK36" s="99"/>
      <c r="ZL36" s="99"/>
      <c r="ZM36" s="99"/>
      <c r="ZN36" s="99"/>
      <c r="ZO36" s="99"/>
      <c r="ZP36" s="99"/>
      <c r="ZQ36" s="99"/>
      <c r="ZR36" s="99"/>
      <c r="ZS36" s="99"/>
      <c r="ZT36" s="99"/>
      <c r="ZU36" s="99"/>
      <c r="ZV36" s="99"/>
      <c r="ZW36" s="99"/>
      <c r="ZX36" s="99"/>
      <c r="ZY36" s="99"/>
      <c r="ZZ36" s="99"/>
      <c r="AAA36" s="99"/>
      <c r="AAB36" s="99"/>
      <c r="AAC36" s="99"/>
      <c r="AAD36" s="99"/>
      <c r="AAE36" s="99"/>
      <c r="AAF36" s="99"/>
      <c r="AAG36" s="99"/>
      <c r="AAH36" s="99"/>
      <c r="AAI36" s="99"/>
      <c r="AAJ36" s="99"/>
      <c r="AAK36" s="99"/>
      <c r="AAL36" s="99"/>
      <c r="AAM36" s="99"/>
      <c r="AAN36" s="99"/>
      <c r="AAO36" s="99"/>
      <c r="AAP36" s="99"/>
      <c r="AAQ36" s="99"/>
      <c r="AAR36" s="99"/>
      <c r="AAS36" s="99"/>
      <c r="AAT36" s="99"/>
      <c r="AAU36" s="99"/>
      <c r="AAV36" s="99"/>
      <c r="AAW36" s="99"/>
      <c r="AAX36" s="99"/>
      <c r="AAY36" s="99"/>
      <c r="AAZ36" s="99"/>
      <c r="ABA36" s="99"/>
      <c r="ABB36" s="99"/>
      <c r="ABC36" s="99"/>
      <c r="ABD36" s="99"/>
      <c r="ABE36" s="99"/>
      <c r="ABF36" s="99"/>
      <c r="ABG36" s="99"/>
      <c r="ABH36" s="99"/>
      <c r="ABI36" s="99"/>
      <c r="ABJ36" s="99"/>
      <c r="ABK36" s="99"/>
      <c r="ABL36" s="99"/>
      <c r="ABM36" s="99"/>
      <c r="ABN36" s="99"/>
      <c r="ABO36" s="99"/>
      <c r="ABP36" s="99"/>
      <c r="ABQ36" s="99"/>
      <c r="ABR36" s="99"/>
      <c r="ABS36" s="99"/>
      <c r="ABT36" s="99"/>
      <c r="ABU36" s="99"/>
      <c r="ABV36" s="99"/>
      <c r="ABW36" s="99"/>
      <c r="ABX36" s="99"/>
      <c r="ABY36" s="99"/>
      <c r="ABZ36" s="99"/>
      <c r="ACA36" s="99"/>
      <c r="ACB36" s="99"/>
      <c r="ACC36" s="99"/>
      <c r="ACD36" s="99"/>
      <c r="ACE36" s="99"/>
      <c r="ACF36" s="99"/>
      <c r="ACG36" s="99"/>
      <c r="ACH36" s="99"/>
      <c r="ACI36" s="99"/>
      <c r="ACJ36" s="99"/>
      <c r="ACK36" s="99"/>
      <c r="ACL36" s="99"/>
      <c r="ACM36" s="99"/>
      <c r="ACN36" s="99"/>
      <c r="ACO36" s="99"/>
      <c r="ACP36" s="99"/>
      <c r="ACQ36" s="99"/>
      <c r="ACR36" s="99"/>
      <c r="ACS36" s="99"/>
      <c r="ACT36" s="99"/>
      <c r="ACU36" s="99"/>
      <c r="ACV36" s="99"/>
      <c r="ACW36" s="99"/>
      <c r="ACX36" s="99"/>
      <c r="ACY36" s="99"/>
      <c r="ACZ36" s="99"/>
      <c r="ADA36" s="99"/>
      <c r="ADB36" s="99"/>
      <c r="ADC36" s="99"/>
      <c r="ADD36" s="99"/>
      <c r="ADE36" s="99"/>
      <c r="ADF36" s="99"/>
      <c r="ADG36" s="99"/>
      <c r="ADH36" s="99"/>
      <c r="ADI36" s="99"/>
      <c r="ADJ36" s="99"/>
      <c r="ADK36" s="99"/>
      <c r="ADL36" s="99"/>
      <c r="ADM36" s="99"/>
      <c r="ADN36" s="99"/>
      <c r="ADO36" s="99"/>
      <c r="ADP36" s="99"/>
      <c r="ADQ36" s="99"/>
      <c r="ADR36" s="99"/>
      <c r="ADS36" s="99"/>
      <c r="ADT36" s="99"/>
      <c r="ADU36" s="99"/>
      <c r="ADV36" s="99"/>
      <c r="ADW36" s="99"/>
      <c r="ADX36" s="99"/>
      <c r="ADY36" s="99"/>
      <c r="ADZ36" s="99"/>
      <c r="AEA36" s="99"/>
      <c r="AEB36" s="99"/>
      <c r="AEC36" s="99"/>
      <c r="AED36" s="99"/>
      <c r="AEE36" s="99"/>
      <c r="AEF36" s="99"/>
      <c r="AEG36" s="99"/>
      <c r="AEH36" s="99"/>
      <c r="AEI36" s="99"/>
      <c r="AEJ36" s="99"/>
      <c r="AEK36" s="99"/>
      <c r="AEL36" s="99"/>
      <c r="AEM36" s="99"/>
      <c r="AEN36" s="99"/>
      <c r="AEO36" s="99"/>
      <c r="AEP36" s="99"/>
      <c r="AEQ36" s="99"/>
      <c r="AER36" s="99"/>
      <c r="AES36" s="99"/>
      <c r="AET36" s="99"/>
      <c r="AEU36" s="99"/>
      <c r="AEV36" s="99"/>
      <c r="AEW36" s="99"/>
      <c r="AEX36" s="99"/>
      <c r="AEY36" s="99"/>
      <c r="AEZ36" s="99"/>
      <c r="AFA36" s="99"/>
      <c r="AFB36" s="99"/>
      <c r="AFC36" s="99"/>
      <c r="AFD36" s="99"/>
      <c r="AFE36" s="99"/>
      <c r="AFF36" s="99"/>
      <c r="AFG36" s="99"/>
      <c r="AFH36" s="99"/>
      <c r="AFI36" s="99"/>
      <c r="AFJ36" s="99"/>
      <c r="AFK36" s="99"/>
      <c r="AFL36" s="99"/>
      <c r="AFM36" s="99"/>
      <c r="AFN36" s="99"/>
      <c r="AFO36" s="99"/>
      <c r="AFP36" s="99"/>
      <c r="AFQ36" s="99"/>
      <c r="AFR36" s="99"/>
      <c r="AFS36" s="99"/>
      <c r="AFT36" s="99"/>
      <c r="AFU36" s="99"/>
      <c r="AFV36" s="99"/>
      <c r="AFW36" s="99"/>
      <c r="AFX36" s="99"/>
      <c r="AFY36" s="99"/>
      <c r="AFZ36" s="99"/>
      <c r="AGA36" s="99"/>
      <c r="AGB36" s="99"/>
      <c r="AGC36" s="99"/>
      <c r="AGD36" s="99"/>
      <c r="AGE36" s="99"/>
      <c r="AGF36" s="99"/>
      <c r="AGG36" s="99"/>
      <c r="AGH36" s="99"/>
      <c r="AGI36" s="99"/>
      <c r="AGJ36" s="99"/>
      <c r="AGK36" s="99"/>
      <c r="AGL36" s="99"/>
      <c r="AGM36" s="99"/>
      <c r="AGN36" s="99"/>
      <c r="AGO36" s="99"/>
      <c r="AGP36" s="99"/>
      <c r="AGQ36" s="99"/>
      <c r="AGR36" s="99"/>
      <c r="AGS36" s="99"/>
      <c r="AGT36" s="99"/>
      <c r="AGU36" s="99"/>
      <c r="AGV36" s="99"/>
      <c r="AGW36" s="99"/>
      <c r="AGX36" s="99"/>
      <c r="AGY36" s="99"/>
      <c r="AGZ36" s="99"/>
      <c r="AHA36" s="99"/>
      <c r="AHB36" s="99"/>
      <c r="AHC36" s="99"/>
      <c r="AHD36" s="99"/>
      <c r="AHE36" s="99"/>
      <c r="AHF36" s="99"/>
      <c r="AHG36" s="99"/>
      <c r="AHH36" s="99"/>
      <c r="AHI36" s="99"/>
      <c r="AHJ36" s="99"/>
      <c r="AHK36" s="99"/>
      <c r="AHL36" s="99"/>
      <c r="AHM36" s="99"/>
      <c r="AHN36" s="99"/>
      <c r="AHO36" s="99"/>
      <c r="AHP36" s="99"/>
      <c r="AHQ36" s="99"/>
      <c r="AHR36" s="99"/>
      <c r="AHS36" s="99"/>
      <c r="AHT36" s="99"/>
      <c r="AHU36" s="99"/>
      <c r="AHV36" s="99"/>
      <c r="AHW36" s="99"/>
      <c r="AHX36" s="99"/>
      <c r="AHY36" s="99"/>
      <c r="AHZ36" s="99"/>
      <c r="AIA36" s="99"/>
      <c r="AIB36" s="99"/>
      <c r="AIC36" s="99"/>
      <c r="AID36" s="99"/>
      <c r="AIE36" s="99"/>
      <c r="AIF36" s="99"/>
      <c r="AIG36" s="99"/>
      <c r="AIH36" s="99"/>
      <c r="AII36" s="99"/>
      <c r="AIJ36" s="99"/>
      <c r="AIK36" s="99"/>
      <c r="AIL36" s="99"/>
      <c r="AIM36" s="99"/>
      <c r="AIN36" s="99"/>
      <c r="AIO36" s="99"/>
      <c r="AIP36" s="99"/>
      <c r="AIQ36" s="99"/>
      <c r="AIR36" s="99"/>
      <c r="AIS36" s="99"/>
      <c r="AIT36" s="99"/>
      <c r="AIU36" s="99"/>
      <c r="AIV36" s="99"/>
      <c r="AIW36" s="99"/>
      <c r="AIX36" s="99"/>
      <c r="AIY36" s="99"/>
      <c r="AIZ36" s="99"/>
      <c r="AJA36" s="99"/>
      <c r="AJB36" s="99"/>
      <c r="AJC36" s="99"/>
      <c r="AJD36" s="99"/>
      <c r="AJE36" s="99"/>
      <c r="AJF36" s="99"/>
      <c r="AJG36" s="99"/>
      <c r="AJH36" s="99"/>
      <c r="AJI36" s="99"/>
      <c r="AJJ36" s="99"/>
      <c r="AJK36" s="99"/>
      <c r="AJL36" s="99"/>
      <c r="AJM36" s="99"/>
      <c r="AJN36" s="99"/>
      <c r="AJO36" s="99"/>
      <c r="AJP36" s="99"/>
      <c r="AJQ36" s="99"/>
      <c r="AJR36" s="99"/>
      <c r="AJS36" s="99"/>
      <c r="AJT36" s="99"/>
      <c r="AJU36" s="99"/>
      <c r="AJV36" s="99"/>
      <c r="AJW36" s="99"/>
      <c r="AJX36" s="99"/>
      <c r="AJY36" s="99"/>
      <c r="AJZ36" s="99"/>
      <c r="AKA36" s="99"/>
      <c r="AKB36" s="99"/>
      <c r="AKC36" s="99"/>
      <c r="AKD36" s="99"/>
      <c r="AKE36" s="99"/>
      <c r="AKF36" s="99"/>
      <c r="AKG36" s="99"/>
      <c r="AKH36" s="99"/>
      <c r="AKI36" s="99"/>
      <c r="AKJ36" s="99"/>
      <c r="AKK36" s="99"/>
      <c r="AKL36" s="99"/>
      <c r="AKM36" s="99"/>
      <c r="AKN36" s="99"/>
      <c r="AKO36" s="99"/>
      <c r="AKP36" s="99"/>
      <c r="AKQ36" s="99"/>
      <c r="AKR36" s="99"/>
      <c r="AKS36" s="99"/>
      <c r="AKT36" s="99"/>
      <c r="AKU36" s="99"/>
      <c r="AKV36" s="99"/>
      <c r="AKW36" s="99"/>
      <c r="AKX36" s="99"/>
      <c r="AKY36" s="99"/>
      <c r="AKZ36" s="99"/>
      <c r="ALA36" s="99"/>
      <c r="ALB36" s="99"/>
      <c r="ALC36" s="99"/>
      <c r="ALD36" s="99"/>
      <c r="ALE36" s="99"/>
      <c r="ALF36" s="99"/>
      <c r="ALG36" s="99"/>
      <c r="ALH36" s="99"/>
      <c r="ALI36" s="99"/>
      <c r="ALJ36" s="99"/>
      <c r="ALK36" s="99"/>
      <c r="ALL36" s="99"/>
      <c r="ALM36" s="99"/>
      <c r="ALN36" s="99"/>
      <c r="ALO36" s="99"/>
      <c r="ALP36" s="99"/>
      <c r="ALQ36" s="99"/>
      <c r="ALR36" s="99"/>
      <c r="ALS36" s="99"/>
      <c r="ALT36" s="99"/>
      <c r="ALU36" s="99"/>
      <c r="ALV36" s="99"/>
      <c r="ALW36" s="99"/>
      <c r="ALX36" s="99"/>
      <c r="ALY36" s="99"/>
      <c r="ALZ36" s="99"/>
      <c r="AMA36" s="99"/>
      <c r="AMB36" s="99"/>
      <c r="AMC36" s="99"/>
      <c r="AMD36" s="99"/>
      <c r="AME36" s="99"/>
      <c r="AMF36" s="99"/>
      <c r="AMG36" s="99"/>
      <c r="AMH36" s="99"/>
      <c r="AMI36" s="99"/>
      <c r="AMJ36" s="99"/>
    </row>
    <row r="37" spans="1:1024" ht="18.75" customHeight="1">
      <c r="A37" s="98"/>
      <c r="B37" s="597"/>
      <c r="C37" s="597"/>
      <c r="D37" s="597"/>
      <c r="E37" s="597"/>
      <c r="F37" s="597"/>
      <c r="G37" s="125"/>
      <c r="H37" s="121"/>
      <c r="I37" s="129" t="s">
        <v>30</v>
      </c>
      <c r="J37" s="599" t="s">
        <v>31</v>
      </c>
      <c r="K37" s="599"/>
      <c r="L37" s="599"/>
      <c r="M37" s="599"/>
      <c r="N37" s="599"/>
      <c r="O37" s="599"/>
      <c r="P37" s="599"/>
      <c r="Q37" s="599"/>
      <c r="R37" s="599"/>
      <c r="S37" s="599"/>
      <c r="T37" s="599"/>
      <c r="U37" s="134"/>
      <c r="V37" s="600"/>
      <c r="W37" s="600"/>
      <c r="X37" s="131" t="s">
        <v>32</v>
      </c>
      <c r="Y37" s="121"/>
      <c r="Z37" s="125"/>
      <c r="AA37" s="127"/>
      <c r="AB37" s="127"/>
      <c r="AC37" s="127"/>
      <c r="AD37" s="128"/>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c r="KJ37" s="99"/>
      <c r="KK37" s="99"/>
      <c r="KL37" s="99"/>
      <c r="KM37" s="99"/>
      <c r="KN37" s="99"/>
      <c r="KO37" s="99"/>
      <c r="KP37" s="99"/>
      <c r="KQ37" s="99"/>
      <c r="KR37" s="99"/>
      <c r="KS37" s="99"/>
      <c r="KT37" s="99"/>
      <c r="KU37" s="99"/>
      <c r="KV37" s="99"/>
      <c r="KW37" s="99"/>
      <c r="KX37" s="99"/>
      <c r="KY37" s="99"/>
      <c r="KZ37" s="99"/>
      <c r="LA37" s="99"/>
      <c r="LB37" s="99"/>
      <c r="LC37" s="99"/>
      <c r="LD37" s="99"/>
      <c r="LE37" s="99"/>
      <c r="LF37" s="99"/>
      <c r="LG37" s="99"/>
      <c r="LH37" s="99"/>
      <c r="LI37" s="99"/>
      <c r="LJ37" s="99"/>
      <c r="LK37" s="99"/>
      <c r="LL37" s="99"/>
      <c r="LM37" s="99"/>
      <c r="LN37" s="99"/>
      <c r="LO37" s="99"/>
      <c r="LP37" s="99"/>
      <c r="LQ37" s="99"/>
      <c r="LR37" s="99"/>
      <c r="LS37" s="99"/>
      <c r="LT37" s="99"/>
      <c r="LU37" s="99"/>
      <c r="LV37" s="99"/>
      <c r="LW37" s="99"/>
      <c r="LX37" s="99"/>
      <c r="LY37" s="99"/>
      <c r="LZ37" s="99"/>
      <c r="MA37" s="99"/>
      <c r="MB37" s="99"/>
      <c r="MC37" s="99"/>
      <c r="MD37" s="99"/>
      <c r="ME37" s="99"/>
      <c r="MF37" s="99"/>
      <c r="MG37" s="99"/>
      <c r="MH37" s="99"/>
      <c r="MI37" s="99"/>
      <c r="MJ37" s="99"/>
      <c r="MK37" s="99"/>
      <c r="ML37" s="99"/>
      <c r="MM37" s="99"/>
      <c r="MN37" s="99"/>
      <c r="MO37" s="99"/>
      <c r="MP37" s="99"/>
      <c r="MQ37" s="99"/>
      <c r="MR37" s="99"/>
      <c r="MS37" s="99"/>
      <c r="MT37" s="99"/>
      <c r="MU37" s="99"/>
      <c r="MV37" s="99"/>
      <c r="MW37" s="99"/>
      <c r="MX37" s="99"/>
      <c r="MY37" s="99"/>
      <c r="MZ37" s="99"/>
      <c r="NA37" s="99"/>
      <c r="NB37" s="99"/>
      <c r="NC37" s="99"/>
      <c r="ND37" s="99"/>
      <c r="NE37" s="99"/>
      <c r="NF37" s="99"/>
      <c r="NG37" s="99"/>
      <c r="NH37" s="99"/>
      <c r="NI37" s="99"/>
      <c r="NJ37" s="99"/>
      <c r="NK37" s="99"/>
      <c r="NL37" s="99"/>
      <c r="NM37" s="99"/>
      <c r="NN37" s="99"/>
      <c r="NO37" s="99"/>
      <c r="NP37" s="99"/>
      <c r="NQ37" s="99"/>
      <c r="NR37" s="99"/>
      <c r="NS37" s="99"/>
      <c r="NT37" s="99"/>
      <c r="NU37" s="99"/>
      <c r="NV37" s="99"/>
      <c r="NW37" s="99"/>
      <c r="NX37" s="99"/>
      <c r="NY37" s="99"/>
      <c r="NZ37" s="99"/>
      <c r="OA37" s="99"/>
      <c r="OB37" s="99"/>
      <c r="OC37" s="99"/>
      <c r="OD37" s="99"/>
      <c r="OE37" s="99"/>
      <c r="OF37" s="99"/>
      <c r="OG37" s="99"/>
      <c r="OH37" s="99"/>
      <c r="OI37" s="99"/>
      <c r="OJ37" s="99"/>
      <c r="OK37" s="99"/>
      <c r="OL37" s="99"/>
      <c r="OM37" s="99"/>
      <c r="ON37" s="99"/>
      <c r="OO37" s="99"/>
      <c r="OP37" s="99"/>
      <c r="OQ37" s="99"/>
      <c r="OR37" s="99"/>
      <c r="OS37" s="99"/>
      <c r="OT37" s="99"/>
      <c r="OU37" s="99"/>
      <c r="OV37" s="99"/>
      <c r="OW37" s="99"/>
      <c r="OX37" s="99"/>
      <c r="OY37" s="99"/>
      <c r="OZ37" s="99"/>
      <c r="PA37" s="99"/>
      <c r="PB37" s="99"/>
      <c r="PC37" s="99"/>
      <c r="PD37" s="99"/>
      <c r="PE37" s="99"/>
      <c r="PF37" s="99"/>
      <c r="PG37" s="99"/>
      <c r="PH37" s="99"/>
      <c r="PI37" s="99"/>
      <c r="PJ37" s="99"/>
      <c r="PK37" s="99"/>
      <c r="PL37" s="99"/>
      <c r="PM37" s="99"/>
      <c r="PN37" s="99"/>
      <c r="PO37" s="99"/>
      <c r="PP37" s="99"/>
      <c r="PQ37" s="99"/>
      <c r="PR37" s="99"/>
      <c r="PS37" s="99"/>
      <c r="PT37" s="99"/>
      <c r="PU37" s="99"/>
      <c r="PV37" s="99"/>
      <c r="PW37" s="99"/>
      <c r="PX37" s="99"/>
      <c r="PY37" s="99"/>
      <c r="PZ37" s="99"/>
      <c r="QA37" s="99"/>
      <c r="QB37" s="99"/>
      <c r="QC37" s="99"/>
      <c r="QD37" s="99"/>
      <c r="QE37" s="99"/>
      <c r="QF37" s="99"/>
      <c r="QG37" s="99"/>
      <c r="QH37" s="99"/>
      <c r="QI37" s="99"/>
      <c r="QJ37" s="99"/>
      <c r="QK37" s="99"/>
      <c r="QL37" s="99"/>
      <c r="QM37" s="99"/>
      <c r="QN37" s="99"/>
      <c r="QO37" s="99"/>
      <c r="QP37" s="99"/>
      <c r="QQ37" s="99"/>
      <c r="QR37" s="99"/>
      <c r="QS37" s="99"/>
      <c r="QT37" s="99"/>
      <c r="QU37" s="99"/>
      <c r="QV37" s="99"/>
      <c r="QW37" s="99"/>
      <c r="QX37" s="99"/>
      <c r="QY37" s="99"/>
      <c r="QZ37" s="99"/>
      <c r="RA37" s="99"/>
      <c r="RB37" s="99"/>
      <c r="RC37" s="99"/>
      <c r="RD37" s="99"/>
      <c r="RE37" s="99"/>
      <c r="RF37" s="99"/>
      <c r="RG37" s="99"/>
      <c r="RH37" s="99"/>
      <c r="RI37" s="99"/>
      <c r="RJ37" s="99"/>
      <c r="RK37" s="99"/>
      <c r="RL37" s="99"/>
      <c r="RM37" s="99"/>
      <c r="RN37" s="99"/>
      <c r="RO37" s="99"/>
      <c r="RP37" s="99"/>
      <c r="RQ37" s="99"/>
      <c r="RR37" s="99"/>
      <c r="RS37" s="99"/>
      <c r="RT37" s="99"/>
      <c r="RU37" s="99"/>
      <c r="RV37" s="99"/>
      <c r="RW37" s="99"/>
      <c r="RX37" s="99"/>
      <c r="RY37" s="99"/>
      <c r="RZ37" s="99"/>
      <c r="SA37" s="99"/>
      <c r="SB37" s="99"/>
      <c r="SC37" s="99"/>
      <c r="SD37" s="99"/>
      <c r="SE37" s="99"/>
      <c r="SF37" s="99"/>
      <c r="SG37" s="99"/>
      <c r="SH37" s="99"/>
      <c r="SI37" s="99"/>
      <c r="SJ37" s="99"/>
      <c r="SK37" s="99"/>
      <c r="SL37" s="99"/>
      <c r="SM37" s="99"/>
      <c r="SN37" s="99"/>
      <c r="SO37" s="99"/>
      <c r="SP37" s="99"/>
      <c r="SQ37" s="99"/>
      <c r="SR37" s="99"/>
      <c r="SS37" s="99"/>
      <c r="ST37" s="99"/>
      <c r="SU37" s="99"/>
      <c r="SV37" s="99"/>
      <c r="SW37" s="99"/>
      <c r="SX37" s="99"/>
      <c r="SY37" s="99"/>
      <c r="SZ37" s="99"/>
      <c r="TA37" s="99"/>
      <c r="TB37" s="99"/>
      <c r="TC37" s="99"/>
      <c r="TD37" s="99"/>
      <c r="TE37" s="99"/>
      <c r="TF37" s="99"/>
      <c r="TG37" s="99"/>
      <c r="TH37" s="99"/>
      <c r="TI37" s="99"/>
      <c r="TJ37" s="99"/>
      <c r="TK37" s="99"/>
      <c r="TL37" s="99"/>
      <c r="TM37" s="99"/>
      <c r="TN37" s="99"/>
      <c r="TO37" s="99"/>
      <c r="TP37" s="99"/>
      <c r="TQ37" s="99"/>
      <c r="TR37" s="99"/>
      <c r="TS37" s="99"/>
      <c r="TT37" s="99"/>
      <c r="TU37" s="99"/>
      <c r="TV37" s="99"/>
      <c r="TW37" s="99"/>
      <c r="TX37" s="99"/>
      <c r="TY37" s="99"/>
      <c r="TZ37" s="99"/>
      <c r="UA37" s="99"/>
      <c r="UB37" s="99"/>
      <c r="UC37" s="99"/>
      <c r="UD37" s="99"/>
      <c r="UE37" s="99"/>
      <c r="UF37" s="99"/>
      <c r="UG37" s="99"/>
      <c r="UH37" s="99"/>
      <c r="UI37" s="99"/>
      <c r="UJ37" s="99"/>
      <c r="UK37" s="99"/>
      <c r="UL37" s="99"/>
      <c r="UM37" s="99"/>
      <c r="UN37" s="99"/>
      <c r="UO37" s="99"/>
      <c r="UP37" s="99"/>
      <c r="UQ37" s="99"/>
      <c r="UR37" s="99"/>
      <c r="US37" s="99"/>
      <c r="UT37" s="99"/>
      <c r="UU37" s="99"/>
      <c r="UV37" s="99"/>
      <c r="UW37" s="99"/>
      <c r="UX37" s="99"/>
      <c r="UY37" s="99"/>
      <c r="UZ37" s="99"/>
      <c r="VA37" s="99"/>
      <c r="VB37" s="99"/>
      <c r="VC37" s="99"/>
      <c r="VD37" s="99"/>
      <c r="VE37" s="99"/>
      <c r="VF37" s="99"/>
      <c r="VG37" s="99"/>
      <c r="VH37" s="99"/>
      <c r="VI37" s="99"/>
      <c r="VJ37" s="99"/>
      <c r="VK37" s="99"/>
      <c r="VL37" s="99"/>
      <c r="VM37" s="99"/>
      <c r="VN37" s="99"/>
      <c r="VO37" s="99"/>
      <c r="VP37" s="99"/>
      <c r="VQ37" s="99"/>
      <c r="VR37" s="99"/>
      <c r="VS37" s="99"/>
      <c r="VT37" s="99"/>
      <c r="VU37" s="99"/>
      <c r="VV37" s="99"/>
      <c r="VW37" s="99"/>
      <c r="VX37" s="99"/>
      <c r="VY37" s="99"/>
      <c r="VZ37" s="99"/>
      <c r="WA37" s="99"/>
      <c r="WB37" s="99"/>
      <c r="WC37" s="99"/>
      <c r="WD37" s="99"/>
      <c r="WE37" s="99"/>
      <c r="WF37" s="99"/>
      <c r="WG37" s="99"/>
      <c r="WH37" s="99"/>
      <c r="WI37" s="99"/>
      <c r="WJ37" s="99"/>
      <c r="WK37" s="99"/>
      <c r="WL37" s="99"/>
      <c r="WM37" s="99"/>
      <c r="WN37" s="99"/>
      <c r="WO37" s="99"/>
      <c r="WP37" s="99"/>
      <c r="WQ37" s="99"/>
      <c r="WR37" s="99"/>
      <c r="WS37" s="99"/>
      <c r="WT37" s="99"/>
      <c r="WU37" s="99"/>
      <c r="WV37" s="99"/>
      <c r="WW37" s="99"/>
      <c r="WX37" s="99"/>
      <c r="WY37" s="99"/>
      <c r="WZ37" s="99"/>
      <c r="XA37" s="99"/>
      <c r="XB37" s="99"/>
      <c r="XC37" s="99"/>
      <c r="XD37" s="99"/>
      <c r="XE37" s="99"/>
      <c r="XF37" s="99"/>
      <c r="XG37" s="99"/>
      <c r="XH37" s="99"/>
      <c r="XI37" s="99"/>
      <c r="XJ37" s="99"/>
      <c r="XK37" s="99"/>
      <c r="XL37" s="99"/>
      <c r="XM37" s="99"/>
      <c r="XN37" s="99"/>
      <c r="XO37" s="99"/>
      <c r="XP37" s="99"/>
      <c r="XQ37" s="99"/>
      <c r="XR37" s="99"/>
      <c r="XS37" s="99"/>
      <c r="XT37" s="99"/>
      <c r="XU37" s="99"/>
      <c r="XV37" s="99"/>
      <c r="XW37" s="99"/>
      <c r="XX37" s="99"/>
      <c r="XY37" s="99"/>
      <c r="XZ37" s="99"/>
      <c r="YA37" s="99"/>
      <c r="YB37" s="99"/>
      <c r="YC37" s="99"/>
      <c r="YD37" s="99"/>
      <c r="YE37" s="99"/>
      <c r="YF37" s="99"/>
      <c r="YG37" s="99"/>
      <c r="YH37" s="99"/>
      <c r="YI37" s="99"/>
      <c r="YJ37" s="99"/>
      <c r="YK37" s="99"/>
      <c r="YL37" s="99"/>
      <c r="YM37" s="99"/>
      <c r="YN37" s="99"/>
      <c r="YO37" s="99"/>
      <c r="YP37" s="99"/>
      <c r="YQ37" s="99"/>
      <c r="YR37" s="99"/>
      <c r="YS37" s="99"/>
      <c r="YT37" s="99"/>
      <c r="YU37" s="99"/>
      <c r="YV37" s="99"/>
      <c r="YW37" s="99"/>
      <c r="YX37" s="99"/>
      <c r="YY37" s="99"/>
      <c r="YZ37" s="99"/>
      <c r="ZA37" s="99"/>
      <c r="ZB37" s="99"/>
      <c r="ZC37" s="99"/>
      <c r="ZD37" s="99"/>
      <c r="ZE37" s="99"/>
      <c r="ZF37" s="99"/>
      <c r="ZG37" s="99"/>
      <c r="ZH37" s="99"/>
      <c r="ZI37" s="99"/>
      <c r="ZJ37" s="99"/>
      <c r="ZK37" s="99"/>
      <c r="ZL37" s="99"/>
      <c r="ZM37" s="99"/>
      <c r="ZN37" s="99"/>
      <c r="ZO37" s="99"/>
      <c r="ZP37" s="99"/>
      <c r="ZQ37" s="99"/>
      <c r="ZR37" s="99"/>
      <c r="ZS37" s="99"/>
      <c r="ZT37" s="99"/>
      <c r="ZU37" s="99"/>
      <c r="ZV37" s="99"/>
      <c r="ZW37" s="99"/>
      <c r="ZX37" s="99"/>
      <c r="ZY37" s="99"/>
      <c r="ZZ37" s="99"/>
      <c r="AAA37" s="99"/>
      <c r="AAB37" s="99"/>
      <c r="AAC37" s="99"/>
      <c r="AAD37" s="99"/>
      <c r="AAE37" s="99"/>
      <c r="AAF37" s="99"/>
      <c r="AAG37" s="99"/>
      <c r="AAH37" s="99"/>
      <c r="AAI37" s="99"/>
      <c r="AAJ37" s="99"/>
      <c r="AAK37" s="99"/>
      <c r="AAL37" s="99"/>
      <c r="AAM37" s="99"/>
      <c r="AAN37" s="99"/>
      <c r="AAO37" s="99"/>
      <c r="AAP37" s="99"/>
      <c r="AAQ37" s="99"/>
      <c r="AAR37" s="99"/>
      <c r="AAS37" s="99"/>
      <c r="AAT37" s="99"/>
      <c r="AAU37" s="99"/>
      <c r="AAV37" s="99"/>
      <c r="AAW37" s="99"/>
      <c r="AAX37" s="99"/>
      <c r="AAY37" s="99"/>
      <c r="AAZ37" s="99"/>
      <c r="ABA37" s="99"/>
      <c r="ABB37" s="99"/>
      <c r="ABC37" s="99"/>
      <c r="ABD37" s="99"/>
      <c r="ABE37" s="99"/>
      <c r="ABF37" s="99"/>
      <c r="ABG37" s="99"/>
      <c r="ABH37" s="99"/>
      <c r="ABI37" s="99"/>
      <c r="ABJ37" s="99"/>
      <c r="ABK37" s="99"/>
      <c r="ABL37" s="99"/>
      <c r="ABM37" s="99"/>
      <c r="ABN37" s="99"/>
      <c r="ABO37" s="99"/>
      <c r="ABP37" s="99"/>
      <c r="ABQ37" s="99"/>
      <c r="ABR37" s="99"/>
      <c r="ABS37" s="99"/>
      <c r="ABT37" s="99"/>
      <c r="ABU37" s="99"/>
      <c r="ABV37" s="99"/>
      <c r="ABW37" s="99"/>
      <c r="ABX37" s="99"/>
      <c r="ABY37" s="99"/>
      <c r="ABZ37" s="99"/>
      <c r="ACA37" s="99"/>
      <c r="ACB37" s="99"/>
      <c r="ACC37" s="99"/>
      <c r="ACD37" s="99"/>
      <c r="ACE37" s="99"/>
      <c r="ACF37" s="99"/>
      <c r="ACG37" s="99"/>
      <c r="ACH37" s="99"/>
      <c r="ACI37" s="99"/>
      <c r="ACJ37" s="99"/>
      <c r="ACK37" s="99"/>
      <c r="ACL37" s="99"/>
      <c r="ACM37" s="99"/>
      <c r="ACN37" s="99"/>
      <c r="ACO37" s="99"/>
      <c r="ACP37" s="99"/>
      <c r="ACQ37" s="99"/>
      <c r="ACR37" s="99"/>
      <c r="ACS37" s="99"/>
      <c r="ACT37" s="99"/>
      <c r="ACU37" s="99"/>
      <c r="ACV37" s="99"/>
      <c r="ACW37" s="99"/>
      <c r="ACX37" s="99"/>
      <c r="ACY37" s="99"/>
      <c r="ACZ37" s="99"/>
      <c r="ADA37" s="99"/>
      <c r="ADB37" s="99"/>
      <c r="ADC37" s="99"/>
      <c r="ADD37" s="99"/>
      <c r="ADE37" s="99"/>
      <c r="ADF37" s="99"/>
      <c r="ADG37" s="99"/>
      <c r="ADH37" s="99"/>
      <c r="ADI37" s="99"/>
      <c r="ADJ37" s="99"/>
      <c r="ADK37" s="99"/>
      <c r="ADL37" s="99"/>
      <c r="ADM37" s="99"/>
      <c r="ADN37" s="99"/>
      <c r="ADO37" s="99"/>
      <c r="ADP37" s="99"/>
      <c r="ADQ37" s="99"/>
      <c r="ADR37" s="99"/>
      <c r="ADS37" s="99"/>
      <c r="ADT37" s="99"/>
      <c r="ADU37" s="99"/>
      <c r="ADV37" s="99"/>
      <c r="ADW37" s="99"/>
      <c r="ADX37" s="99"/>
      <c r="ADY37" s="99"/>
      <c r="ADZ37" s="99"/>
      <c r="AEA37" s="99"/>
      <c r="AEB37" s="99"/>
      <c r="AEC37" s="99"/>
      <c r="AED37" s="99"/>
      <c r="AEE37" s="99"/>
      <c r="AEF37" s="99"/>
      <c r="AEG37" s="99"/>
      <c r="AEH37" s="99"/>
      <c r="AEI37" s="99"/>
      <c r="AEJ37" s="99"/>
      <c r="AEK37" s="99"/>
      <c r="AEL37" s="99"/>
      <c r="AEM37" s="99"/>
      <c r="AEN37" s="99"/>
      <c r="AEO37" s="99"/>
      <c r="AEP37" s="99"/>
      <c r="AEQ37" s="99"/>
      <c r="AER37" s="99"/>
      <c r="AES37" s="99"/>
      <c r="AET37" s="99"/>
      <c r="AEU37" s="99"/>
      <c r="AEV37" s="99"/>
      <c r="AEW37" s="99"/>
      <c r="AEX37" s="99"/>
      <c r="AEY37" s="99"/>
      <c r="AEZ37" s="99"/>
      <c r="AFA37" s="99"/>
      <c r="AFB37" s="99"/>
      <c r="AFC37" s="99"/>
      <c r="AFD37" s="99"/>
      <c r="AFE37" s="99"/>
      <c r="AFF37" s="99"/>
      <c r="AFG37" s="99"/>
      <c r="AFH37" s="99"/>
      <c r="AFI37" s="99"/>
      <c r="AFJ37" s="99"/>
      <c r="AFK37" s="99"/>
      <c r="AFL37" s="99"/>
      <c r="AFM37" s="99"/>
      <c r="AFN37" s="99"/>
      <c r="AFO37" s="99"/>
      <c r="AFP37" s="99"/>
      <c r="AFQ37" s="99"/>
      <c r="AFR37" s="99"/>
      <c r="AFS37" s="99"/>
      <c r="AFT37" s="99"/>
      <c r="AFU37" s="99"/>
      <c r="AFV37" s="99"/>
      <c r="AFW37" s="99"/>
      <c r="AFX37" s="99"/>
      <c r="AFY37" s="99"/>
      <c r="AFZ37" s="99"/>
      <c r="AGA37" s="99"/>
      <c r="AGB37" s="99"/>
      <c r="AGC37" s="99"/>
      <c r="AGD37" s="99"/>
      <c r="AGE37" s="99"/>
      <c r="AGF37" s="99"/>
      <c r="AGG37" s="99"/>
      <c r="AGH37" s="99"/>
      <c r="AGI37" s="99"/>
      <c r="AGJ37" s="99"/>
      <c r="AGK37" s="99"/>
      <c r="AGL37" s="99"/>
      <c r="AGM37" s="99"/>
      <c r="AGN37" s="99"/>
      <c r="AGO37" s="99"/>
      <c r="AGP37" s="99"/>
      <c r="AGQ37" s="99"/>
      <c r="AGR37" s="99"/>
      <c r="AGS37" s="99"/>
      <c r="AGT37" s="99"/>
      <c r="AGU37" s="99"/>
      <c r="AGV37" s="99"/>
      <c r="AGW37" s="99"/>
      <c r="AGX37" s="99"/>
      <c r="AGY37" s="99"/>
      <c r="AGZ37" s="99"/>
      <c r="AHA37" s="99"/>
      <c r="AHB37" s="99"/>
      <c r="AHC37" s="99"/>
      <c r="AHD37" s="99"/>
      <c r="AHE37" s="99"/>
      <c r="AHF37" s="99"/>
      <c r="AHG37" s="99"/>
      <c r="AHH37" s="99"/>
      <c r="AHI37" s="99"/>
      <c r="AHJ37" s="99"/>
      <c r="AHK37" s="99"/>
      <c r="AHL37" s="99"/>
      <c r="AHM37" s="99"/>
      <c r="AHN37" s="99"/>
      <c r="AHO37" s="99"/>
      <c r="AHP37" s="99"/>
      <c r="AHQ37" s="99"/>
      <c r="AHR37" s="99"/>
      <c r="AHS37" s="99"/>
      <c r="AHT37" s="99"/>
      <c r="AHU37" s="99"/>
      <c r="AHV37" s="99"/>
      <c r="AHW37" s="99"/>
      <c r="AHX37" s="99"/>
      <c r="AHY37" s="99"/>
      <c r="AHZ37" s="99"/>
      <c r="AIA37" s="99"/>
      <c r="AIB37" s="99"/>
      <c r="AIC37" s="99"/>
      <c r="AID37" s="99"/>
      <c r="AIE37" s="99"/>
      <c r="AIF37" s="99"/>
      <c r="AIG37" s="99"/>
      <c r="AIH37" s="99"/>
      <c r="AII37" s="99"/>
      <c r="AIJ37" s="99"/>
      <c r="AIK37" s="99"/>
      <c r="AIL37" s="99"/>
      <c r="AIM37" s="99"/>
      <c r="AIN37" s="99"/>
      <c r="AIO37" s="99"/>
      <c r="AIP37" s="99"/>
      <c r="AIQ37" s="99"/>
      <c r="AIR37" s="99"/>
      <c r="AIS37" s="99"/>
      <c r="AIT37" s="99"/>
      <c r="AIU37" s="99"/>
      <c r="AIV37" s="99"/>
      <c r="AIW37" s="99"/>
      <c r="AIX37" s="99"/>
      <c r="AIY37" s="99"/>
      <c r="AIZ37" s="99"/>
      <c r="AJA37" s="99"/>
      <c r="AJB37" s="99"/>
      <c r="AJC37" s="99"/>
      <c r="AJD37" s="99"/>
      <c r="AJE37" s="99"/>
      <c r="AJF37" s="99"/>
      <c r="AJG37" s="99"/>
      <c r="AJH37" s="99"/>
      <c r="AJI37" s="99"/>
      <c r="AJJ37" s="99"/>
      <c r="AJK37" s="99"/>
      <c r="AJL37" s="99"/>
      <c r="AJM37" s="99"/>
      <c r="AJN37" s="99"/>
      <c r="AJO37" s="99"/>
      <c r="AJP37" s="99"/>
      <c r="AJQ37" s="99"/>
      <c r="AJR37" s="99"/>
      <c r="AJS37" s="99"/>
      <c r="AJT37" s="99"/>
      <c r="AJU37" s="99"/>
      <c r="AJV37" s="99"/>
      <c r="AJW37" s="99"/>
      <c r="AJX37" s="99"/>
      <c r="AJY37" s="99"/>
      <c r="AJZ37" s="99"/>
      <c r="AKA37" s="99"/>
      <c r="AKB37" s="99"/>
      <c r="AKC37" s="99"/>
      <c r="AKD37" s="99"/>
      <c r="AKE37" s="99"/>
      <c r="AKF37" s="99"/>
      <c r="AKG37" s="99"/>
      <c r="AKH37" s="99"/>
      <c r="AKI37" s="99"/>
      <c r="AKJ37" s="99"/>
      <c r="AKK37" s="99"/>
      <c r="AKL37" s="99"/>
      <c r="AKM37" s="99"/>
      <c r="AKN37" s="99"/>
      <c r="AKO37" s="99"/>
      <c r="AKP37" s="99"/>
      <c r="AKQ37" s="99"/>
      <c r="AKR37" s="99"/>
      <c r="AKS37" s="99"/>
      <c r="AKT37" s="99"/>
      <c r="AKU37" s="99"/>
      <c r="AKV37" s="99"/>
      <c r="AKW37" s="99"/>
      <c r="AKX37" s="99"/>
      <c r="AKY37" s="99"/>
      <c r="AKZ37" s="99"/>
      <c r="ALA37" s="99"/>
      <c r="ALB37" s="99"/>
      <c r="ALC37" s="99"/>
      <c r="ALD37" s="99"/>
      <c r="ALE37" s="99"/>
      <c r="ALF37" s="99"/>
      <c r="ALG37" s="99"/>
      <c r="ALH37" s="99"/>
      <c r="ALI37" s="99"/>
      <c r="ALJ37" s="99"/>
      <c r="ALK37" s="99"/>
      <c r="ALL37" s="99"/>
      <c r="ALM37" s="99"/>
      <c r="ALN37" s="99"/>
      <c r="ALO37" s="99"/>
      <c r="ALP37" s="99"/>
      <c r="ALQ37" s="99"/>
      <c r="ALR37" s="99"/>
      <c r="ALS37" s="99"/>
      <c r="ALT37" s="99"/>
      <c r="ALU37" s="99"/>
      <c r="ALV37" s="99"/>
      <c r="ALW37" s="99"/>
      <c r="ALX37" s="99"/>
      <c r="ALY37" s="99"/>
      <c r="ALZ37" s="99"/>
      <c r="AMA37" s="99"/>
      <c r="AMB37" s="99"/>
      <c r="AMC37" s="99"/>
      <c r="AMD37" s="99"/>
      <c r="AME37" s="99"/>
      <c r="AMF37" s="99"/>
      <c r="AMG37" s="99"/>
      <c r="AMH37" s="99"/>
      <c r="AMI37" s="99"/>
      <c r="AMJ37" s="99"/>
    </row>
    <row r="38" spans="1:1024" ht="18.75" customHeight="1">
      <c r="A38" s="98"/>
      <c r="B38" s="597"/>
      <c r="C38" s="597"/>
      <c r="D38" s="597"/>
      <c r="E38" s="597"/>
      <c r="F38" s="597"/>
      <c r="G38" s="125"/>
      <c r="H38" s="121"/>
      <c r="I38" s="147" t="s">
        <v>33</v>
      </c>
      <c r="J38" s="148" t="s">
        <v>34</v>
      </c>
      <c r="K38" s="140"/>
      <c r="L38" s="140"/>
      <c r="M38" s="140"/>
      <c r="N38" s="140"/>
      <c r="O38" s="140"/>
      <c r="P38" s="140"/>
      <c r="Q38" s="140"/>
      <c r="R38" s="140"/>
      <c r="S38" s="140"/>
      <c r="T38" s="140"/>
      <c r="U38" s="149"/>
      <c r="V38" s="600"/>
      <c r="W38" s="600"/>
      <c r="X38" s="135" t="s">
        <v>32</v>
      </c>
      <c r="Y38" s="136"/>
      <c r="Z38" s="132"/>
      <c r="AA38" s="106" t="s">
        <v>93</v>
      </c>
      <c r="AB38" s="137" t="s">
        <v>101</v>
      </c>
      <c r="AC38" s="106" t="s">
        <v>93</v>
      </c>
      <c r="AD38" s="128"/>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c r="KJ38" s="99"/>
      <c r="KK38" s="99"/>
      <c r="KL38" s="99"/>
      <c r="KM38" s="99"/>
      <c r="KN38" s="99"/>
      <c r="KO38" s="99"/>
      <c r="KP38" s="99"/>
      <c r="KQ38" s="99"/>
      <c r="KR38" s="99"/>
      <c r="KS38" s="99"/>
      <c r="KT38" s="99"/>
      <c r="KU38" s="99"/>
      <c r="KV38" s="99"/>
      <c r="KW38" s="99"/>
      <c r="KX38" s="99"/>
      <c r="KY38" s="99"/>
      <c r="KZ38" s="99"/>
      <c r="LA38" s="99"/>
      <c r="LB38" s="99"/>
      <c r="LC38" s="99"/>
      <c r="LD38" s="99"/>
      <c r="LE38" s="99"/>
      <c r="LF38" s="99"/>
      <c r="LG38" s="99"/>
      <c r="LH38" s="99"/>
      <c r="LI38" s="99"/>
      <c r="LJ38" s="99"/>
      <c r="LK38" s="99"/>
      <c r="LL38" s="99"/>
      <c r="LM38" s="99"/>
      <c r="LN38" s="99"/>
      <c r="LO38" s="99"/>
      <c r="LP38" s="99"/>
      <c r="LQ38" s="99"/>
      <c r="LR38" s="99"/>
      <c r="LS38" s="99"/>
      <c r="LT38" s="99"/>
      <c r="LU38" s="99"/>
      <c r="LV38" s="99"/>
      <c r="LW38" s="99"/>
      <c r="LX38" s="99"/>
      <c r="LY38" s="99"/>
      <c r="LZ38" s="99"/>
      <c r="MA38" s="99"/>
      <c r="MB38" s="99"/>
      <c r="MC38" s="99"/>
      <c r="MD38" s="99"/>
      <c r="ME38" s="99"/>
      <c r="MF38" s="99"/>
      <c r="MG38" s="99"/>
      <c r="MH38" s="99"/>
      <c r="MI38" s="99"/>
      <c r="MJ38" s="99"/>
      <c r="MK38" s="99"/>
      <c r="ML38" s="99"/>
      <c r="MM38" s="99"/>
      <c r="MN38" s="99"/>
      <c r="MO38" s="99"/>
      <c r="MP38" s="99"/>
      <c r="MQ38" s="99"/>
      <c r="MR38" s="99"/>
      <c r="MS38" s="99"/>
      <c r="MT38" s="99"/>
      <c r="MU38" s="99"/>
      <c r="MV38" s="99"/>
      <c r="MW38" s="99"/>
      <c r="MX38" s="99"/>
      <c r="MY38" s="99"/>
      <c r="MZ38" s="99"/>
      <c r="NA38" s="99"/>
      <c r="NB38" s="99"/>
      <c r="NC38" s="99"/>
      <c r="ND38" s="99"/>
      <c r="NE38" s="99"/>
      <c r="NF38" s="99"/>
      <c r="NG38" s="99"/>
      <c r="NH38" s="99"/>
      <c r="NI38" s="99"/>
      <c r="NJ38" s="99"/>
      <c r="NK38" s="99"/>
      <c r="NL38" s="99"/>
      <c r="NM38" s="99"/>
      <c r="NN38" s="99"/>
      <c r="NO38" s="99"/>
      <c r="NP38" s="99"/>
      <c r="NQ38" s="99"/>
      <c r="NR38" s="99"/>
      <c r="NS38" s="99"/>
      <c r="NT38" s="99"/>
      <c r="NU38" s="99"/>
      <c r="NV38" s="99"/>
      <c r="NW38" s="99"/>
      <c r="NX38" s="99"/>
      <c r="NY38" s="99"/>
      <c r="NZ38" s="99"/>
      <c r="OA38" s="99"/>
      <c r="OB38" s="99"/>
      <c r="OC38" s="99"/>
      <c r="OD38" s="99"/>
      <c r="OE38" s="99"/>
      <c r="OF38" s="99"/>
      <c r="OG38" s="99"/>
      <c r="OH38" s="99"/>
      <c r="OI38" s="99"/>
      <c r="OJ38" s="99"/>
      <c r="OK38" s="99"/>
      <c r="OL38" s="99"/>
      <c r="OM38" s="99"/>
      <c r="ON38" s="99"/>
      <c r="OO38" s="99"/>
      <c r="OP38" s="99"/>
      <c r="OQ38" s="99"/>
      <c r="OR38" s="99"/>
      <c r="OS38" s="99"/>
      <c r="OT38" s="99"/>
      <c r="OU38" s="99"/>
      <c r="OV38" s="99"/>
      <c r="OW38" s="99"/>
      <c r="OX38" s="99"/>
      <c r="OY38" s="99"/>
      <c r="OZ38" s="99"/>
      <c r="PA38" s="99"/>
      <c r="PB38" s="99"/>
      <c r="PC38" s="99"/>
      <c r="PD38" s="99"/>
      <c r="PE38" s="99"/>
      <c r="PF38" s="99"/>
      <c r="PG38" s="99"/>
      <c r="PH38" s="99"/>
      <c r="PI38" s="99"/>
      <c r="PJ38" s="99"/>
      <c r="PK38" s="99"/>
      <c r="PL38" s="99"/>
      <c r="PM38" s="99"/>
      <c r="PN38" s="99"/>
      <c r="PO38" s="99"/>
      <c r="PP38" s="99"/>
      <c r="PQ38" s="99"/>
      <c r="PR38" s="99"/>
      <c r="PS38" s="99"/>
      <c r="PT38" s="99"/>
      <c r="PU38" s="99"/>
      <c r="PV38" s="99"/>
      <c r="PW38" s="99"/>
      <c r="PX38" s="99"/>
      <c r="PY38" s="99"/>
      <c r="PZ38" s="99"/>
      <c r="QA38" s="99"/>
      <c r="QB38" s="99"/>
      <c r="QC38" s="99"/>
      <c r="QD38" s="99"/>
      <c r="QE38" s="99"/>
      <c r="QF38" s="99"/>
      <c r="QG38" s="99"/>
      <c r="QH38" s="99"/>
      <c r="QI38" s="99"/>
      <c r="QJ38" s="99"/>
      <c r="QK38" s="99"/>
      <c r="QL38" s="99"/>
      <c r="QM38" s="99"/>
      <c r="QN38" s="99"/>
      <c r="QO38" s="99"/>
      <c r="QP38" s="99"/>
      <c r="QQ38" s="99"/>
      <c r="QR38" s="99"/>
      <c r="QS38" s="99"/>
      <c r="QT38" s="99"/>
      <c r="QU38" s="99"/>
      <c r="QV38" s="99"/>
      <c r="QW38" s="99"/>
      <c r="QX38" s="99"/>
      <c r="QY38" s="99"/>
      <c r="QZ38" s="99"/>
      <c r="RA38" s="99"/>
      <c r="RB38" s="99"/>
      <c r="RC38" s="99"/>
      <c r="RD38" s="99"/>
      <c r="RE38" s="99"/>
      <c r="RF38" s="99"/>
      <c r="RG38" s="99"/>
      <c r="RH38" s="99"/>
      <c r="RI38" s="99"/>
      <c r="RJ38" s="99"/>
      <c r="RK38" s="99"/>
      <c r="RL38" s="99"/>
      <c r="RM38" s="99"/>
      <c r="RN38" s="99"/>
      <c r="RO38" s="99"/>
      <c r="RP38" s="99"/>
      <c r="RQ38" s="99"/>
      <c r="RR38" s="99"/>
      <c r="RS38" s="99"/>
      <c r="RT38" s="99"/>
      <c r="RU38" s="99"/>
      <c r="RV38" s="99"/>
      <c r="RW38" s="99"/>
      <c r="RX38" s="99"/>
      <c r="RY38" s="99"/>
      <c r="RZ38" s="99"/>
      <c r="SA38" s="99"/>
      <c r="SB38" s="99"/>
      <c r="SC38" s="99"/>
      <c r="SD38" s="99"/>
      <c r="SE38" s="99"/>
      <c r="SF38" s="99"/>
      <c r="SG38" s="99"/>
      <c r="SH38" s="99"/>
      <c r="SI38" s="99"/>
      <c r="SJ38" s="99"/>
      <c r="SK38" s="99"/>
      <c r="SL38" s="99"/>
      <c r="SM38" s="99"/>
      <c r="SN38" s="99"/>
      <c r="SO38" s="99"/>
      <c r="SP38" s="99"/>
      <c r="SQ38" s="99"/>
      <c r="SR38" s="99"/>
      <c r="SS38" s="99"/>
      <c r="ST38" s="99"/>
      <c r="SU38" s="99"/>
      <c r="SV38" s="99"/>
      <c r="SW38" s="99"/>
      <c r="SX38" s="99"/>
      <c r="SY38" s="99"/>
      <c r="SZ38" s="99"/>
      <c r="TA38" s="99"/>
      <c r="TB38" s="99"/>
      <c r="TC38" s="99"/>
      <c r="TD38" s="99"/>
      <c r="TE38" s="99"/>
      <c r="TF38" s="99"/>
      <c r="TG38" s="99"/>
      <c r="TH38" s="99"/>
      <c r="TI38" s="99"/>
      <c r="TJ38" s="99"/>
      <c r="TK38" s="99"/>
      <c r="TL38" s="99"/>
      <c r="TM38" s="99"/>
      <c r="TN38" s="99"/>
      <c r="TO38" s="99"/>
      <c r="TP38" s="99"/>
      <c r="TQ38" s="99"/>
      <c r="TR38" s="99"/>
      <c r="TS38" s="99"/>
      <c r="TT38" s="99"/>
      <c r="TU38" s="99"/>
      <c r="TV38" s="99"/>
      <c r="TW38" s="99"/>
      <c r="TX38" s="99"/>
      <c r="TY38" s="99"/>
      <c r="TZ38" s="99"/>
      <c r="UA38" s="99"/>
      <c r="UB38" s="99"/>
      <c r="UC38" s="99"/>
      <c r="UD38" s="99"/>
      <c r="UE38" s="99"/>
      <c r="UF38" s="99"/>
      <c r="UG38" s="99"/>
      <c r="UH38" s="99"/>
      <c r="UI38" s="99"/>
      <c r="UJ38" s="99"/>
      <c r="UK38" s="99"/>
      <c r="UL38" s="99"/>
      <c r="UM38" s="99"/>
      <c r="UN38" s="99"/>
      <c r="UO38" s="99"/>
      <c r="UP38" s="99"/>
      <c r="UQ38" s="99"/>
      <c r="UR38" s="99"/>
      <c r="US38" s="99"/>
      <c r="UT38" s="99"/>
      <c r="UU38" s="99"/>
      <c r="UV38" s="99"/>
      <c r="UW38" s="99"/>
      <c r="UX38" s="99"/>
      <c r="UY38" s="99"/>
      <c r="UZ38" s="99"/>
      <c r="VA38" s="99"/>
      <c r="VB38" s="99"/>
      <c r="VC38" s="99"/>
      <c r="VD38" s="99"/>
      <c r="VE38" s="99"/>
      <c r="VF38" s="99"/>
      <c r="VG38" s="99"/>
      <c r="VH38" s="99"/>
      <c r="VI38" s="99"/>
      <c r="VJ38" s="99"/>
      <c r="VK38" s="99"/>
      <c r="VL38" s="99"/>
      <c r="VM38" s="99"/>
      <c r="VN38" s="99"/>
      <c r="VO38" s="99"/>
      <c r="VP38" s="99"/>
      <c r="VQ38" s="99"/>
      <c r="VR38" s="99"/>
      <c r="VS38" s="99"/>
      <c r="VT38" s="99"/>
      <c r="VU38" s="99"/>
      <c r="VV38" s="99"/>
      <c r="VW38" s="99"/>
      <c r="VX38" s="99"/>
      <c r="VY38" s="99"/>
      <c r="VZ38" s="99"/>
      <c r="WA38" s="99"/>
      <c r="WB38" s="99"/>
      <c r="WC38" s="99"/>
      <c r="WD38" s="99"/>
      <c r="WE38" s="99"/>
      <c r="WF38" s="99"/>
      <c r="WG38" s="99"/>
      <c r="WH38" s="99"/>
      <c r="WI38" s="99"/>
      <c r="WJ38" s="99"/>
      <c r="WK38" s="99"/>
      <c r="WL38" s="99"/>
      <c r="WM38" s="99"/>
      <c r="WN38" s="99"/>
      <c r="WO38" s="99"/>
      <c r="WP38" s="99"/>
      <c r="WQ38" s="99"/>
      <c r="WR38" s="99"/>
      <c r="WS38" s="99"/>
      <c r="WT38" s="99"/>
      <c r="WU38" s="99"/>
      <c r="WV38" s="99"/>
      <c r="WW38" s="99"/>
      <c r="WX38" s="99"/>
      <c r="WY38" s="99"/>
      <c r="WZ38" s="99"/>
      <c r="XA38" s="99"/>
      <c r="XB38" s="99"/>
      <c r="XC38" s="99"/>
      <c r="XD38" s="99"/>
      <c r="XE38" s="99"/>
      <c r="XF38" s="99"/>
      <c r="XG38" s="99"/>
      <c r="XH38" s="99"/>
      <c r="XI38" s="99"/>
      <c r="XJ38" s="99"/>
      <c r="XK38" s="99"/>
      <c r="XL38" s="99"/>
      <c r="XM38" s="99"/>
      <c r="XN38" s="99"/>
      <c r="XO38" s="99"/>
      <c r="XP38" s="99"/>
      <c r="XQ38" s="99"/>
      <c r="XR38" s="99"/>
      <c r="XS38" s="99"/>
      <c r="XT38" s="99"/>
      <c r="XU38" s="99"/>
      <c r="XV38" s="99"/>
      <c r="XW38" s="99"/>
      <c r="XX38" s="99"/>
      <c r="XY38" s="99"/>
      <c r="XZ38" s="99"/>
      <c r="YA38" s="99"/>
      <c r="YB38" s="99"/>
      <c r="YC38" s="99"/>
      <c r="YD38" s="99"/>
      <c r="YE38" s="99"/>
      <c r="YF38" s="99"/>
      <c r="YG38" s="99"/>
      <c r="YH38" s="99"/>
      <c r="YI38" s="99"/>
      <c r="YJ38" s="99"/>
      <c r="YK38" s="99"/>
      <c r="YL38" s="99"/>
      <c r="YM38" s="99"/>
      <c r="YN38" s="99"/>
      <c r="YO38" s="99"/>
      <c r="YP38" s="99"/>
      <c r="YQ38" s="99"/>
      <c r="YR38" s="99"/>
      <c r="YS38" s="99"/>
      <c r="YT38" s="99"/>
      <c r="YU38" s="99"/>
      <c r="YV38" s="99"/>
      <c r="YW38" s="99"/>
      <c r="YX38" s="99"/>
      <c r="YY38" s="99"/>
      <c r="YZ38" s="99"/>
      <c r="ZA38" s="99"/>
      <c r="ZB38" s="99"/>
      <c r="ZC38" s="99"/>
      <c r="ZD38" s="99"/>
      <c r="ZE38" s="99"/>
      <c r="ZF38" s="99"/>
      <c r="ZG38" s="99"/>
      <c r="ZH38" s="99"/>
      <c r="ZI38" s="99"/>
      <c r="ZJ38" s="99"/>
      <c r="ZK38" s="99"/>
      <c r="ZL38" s="99"/>
      <c r="ZM38" s="99"/>
      <c r="ZN38" s="99"/>
      <c r="ZO38" s="99"/>
      <c r="ZP38" s="99"/>
      <c r="ZQ38" s="99"/>
      <c r="ZR38" s="99"/>
      <c r="ZS38" s="99"/>
      <c r="ZT38" s="99"/>
      <c r="ZU38" s="99"/>
      <c r="ZV38" s="99"/>
      <c r="ZW38" s="99"/>
      <c r="ZX38" s="99"/>
      <c r="ZY38" s="99"/>
      <c r="ZZ38" s="99"/>
      <c r="AAA38" s="99"/>
      <c r="AAB38" s="99"/>
      <c r="AAC38" s="99"/>
      <c r="AAD38" s="99"/>
      <c r="AAE38" s="99"/>
      <c r="AAF38" s="99"/>
      <c r="AAG38" s="99"/>
      <c r="AAH38" s="99"/>
      <c r="AAI38" s="99"/>
      <c r="AAJ38" s="99"/>
      <c r="AAK38" s="99"/>
      <c r="AAL38" s="99"/>
      <c r="AAM38" s="99"/>
      <c r="AAN38" s="99"/>
      <c r="AAO38" s="99"/>
      <c r="AAP38" s="99"/>
      <c r="AAQ38" s="99"/>
      <c r="AAR38" s="99"/>
      <c r="AAS38" s="99"/>
      <c r="AAT38" s="99"/>
      <c r="AAU38" s="99"/>
      <c r="AAV38" s="99"/>
      <c r="AAW38" s="99"/>
      <c r="AAX38" s="99"/>
      <c r="AAY38" s="99"/>
      <c r="AAZ38" s="99"/>
      <c r="ABA38" s="99"/>
      <c r="ABB38" s="99"/>
      <c r="ABC38" s="99"/>
      <c r="ABD38" s="99"/>
      <c r="ABE38" s="99"/>
      <c r="ABF38" s="99"/>
      <c r="ABG38" s="99"/>
      <c r="ABH38" s="99"/>
      <c r="ABI38" s="99"/>
      <c r="ABJ38" s="99"/>
      <c r="ABK38" s="99"/>
      <c r="ABL38" s="99"/>
      <c r="ABM38" s="99"/>
      <c r="ABN38" s="99"/>
      <c r="ABO38" s="99"/>
      <c r="ABP38" s="99"/>
      <c r="ABQ38" s="99"/>
      <c r="ABR38" s="99"/>
      <c r="ABS38" s="99"/>
      <c r="ABT38" s="99"/>
      <c r="ABU38" s="99"/>
      <c r="ABV38" s="99"/>
      <c r="ABW38" s="99"/>
      <c r="ABX38" s="99"/>
      <c r="ABY38" s="99"/>
      <c r="ABZ38" s="99"/>
      <c r="ACA38" s="99"/>
      <c r="ACB38" s="99"/>
      <c r="ACC38" s="99"/>
      <c r="ACD38" s="99"/>
      <c r="ACE38" s="99"/>
      <c r="ACF38" s="99"/>
      <c r="ACG38" s="99"/>
      <c r="ACH38" s="99"/>
      <c r="ACI38" s="99"/>
      <c r="ACJ38" s="99"/>
      <c r="ACK38" s="99"/>
      <c r="ACL38" s="99"/>
      <c r="ACM38" s="99"/>
      <c r="ACN38" s="99"/>
      <c r="ACO38" s="99"/>
      <c r="ACP38" s="99"/>
      <c r="ACQ38" s="99"/>
      <c r="ACR38" s="99"/>
      <c r="ACS38" s="99"/>
      <c r="ACT38" s="99"/>
      <c r="ACU38" s="99"/>
      <c r="ACV38" s="99"/>
      <c r="ACW38" s="99"/>
      <c r="ACX38" s="99"/>
      <c r="ACY38" s="99"/>
      <c r="ACZ38" s="99"/>
      <c r="ADA38" s="99"/>
      <c r="ADB38" s="99"/>
      <c r="ADC38" s="99"/>
      <c r="ADD38" s="99"/>
      <c r="ADE38" s="99"/>
      <c r="ADF38" s="99"/>
      <c r="ADG38" s="99"/>
      <c r="ADH38" s="99"/>
      <c r="ADI38" s="99"/>
      <c r="ADJ38" s="99"/>
      <c r="ADK38" s="99"/>
      <c r="ADL38" s="99"/>
      <c r="ADM38" s="99"/>
      <c r="ADN38" s="99"/>
      <c r="ADO38" s="99"/>
      <c r="ADP38" s="99"/>
      <c r="ADQ38" s="99"/>
      <c r="ADR38" s="99"/>
      <c r="ADS38" s="99"/>
      <c r="ADT38" s="99"/>
      <c r="ADU38" s="99"/>
      <c r="ADV38" s="99"/>
      <c r="ADW38" s="99"/>
      <c r="ADX38" s="99"/>
      <c r="ADY38" s="99"/>
      <c r="ADZ38" s="99"/>
      <c r="AEA38" s="99"/>
      <c r="AEB38" s="99"/>
      <c r="AEC38" s="99"/>
      <c r="AED38" s="99"/>
      <c r="AEE38" s="99"/>
      <c r="AEF38" s="99"/>
      <c r="AEG38" s="99"/>
      <c r="AEH38" s="99"/>
      <c r="AEI38" s="99"/>
      <c r="AEJ38" s="99"/>
      <c r="AEK38" s="99"/>
      <c r="AEL38" s="99"/>
      <c r="AEM38" s="99"/>
      <c r="AEN38" s="99"/>
      <c r="AEO38" s="99"/>
      <c r="AEP38" s="99"/>
      <c r="AEQ38" s="99"/>
      <c r="AER38" s="99"/>
      <c r="AES38" s="99"/>
      <c r="AET38" s="99"/>
      <c r="AEU38" s="99"/>
      <c r="AEV38" s="99"/>
      <c r="AEW38" s="99"/>
      <c r="AEX38" s="99"/>
      <c r="AEY38" s="99"/>
      <c r="AEZ38" s="99"/>
      <c r="AFA38" s="99"/>
      <c r="AFB38" s="99"/>
      <c r="AFC38" s="99"/>
      <c r="AFD38" s="99"/>
      <c r="AFE38" s="99"/>
      <c r="AFF38" s="99"/>
      <c r="AFG38" s="99"/>
      <c r="AFH38" s="99"/>
      <c r="AFI38" s="99"/>
      <c r="AFJ38" s="99"/>
      <c r="AFK38" s="99"/>
      <c r="AFL38" s="99"/>
      <c r="AFM38" s="99"/>
      <c r="AFN38" s="99"/>
      <c r="AFO38" s="99"/>
      <c r="AFP38" s="99"/>
      <c r="AFQ38" s="99"/>
      <c r="AFR38" s="99"/>
      <c r="AFS38" s="99"/>
      <c r="AFT38" s="99"/>
      <c r="AFU38" s="99"/>
      <c r="AFV38" s="99"/>
      <c r="AFW38" s="99"/>
      <c r="AFX38" s="99"/>
      <c r="AFY38" s="99"/>
      <c r="AFZ38" s="99"/>
      <c r="AGA38" s="99"/>
      <c r="AGB38" s="99"/>
      <c r="AGC38" s="99"/>
      <c r="AGD38" s="99"/>
      <c r="AGE38" s="99"/>
      <c r="AGF38" s="99"/>
      <c r="AGG38" s="99"/>
      <c r="AGH38" s="99"/>
      <c r="AGI38" s="99"/>
      <c r="AGJ38" s="99"/>
      <c r="AGK38" s="99"/>
      <c r="AGL38" s="99"/>
      <c r="AGM38" s="99"/>
      <c r="AGN38" s="99"/>
      <c r="AGO38" s="99"/>
      <c r="AGP38" s="99"/>
      <c r="AGQ38" s="99"/>
      <c r="AGR38" s="99"/>
      <c r="AGS38" s="99"/>
      <c r="AGT38" s="99"/>
      <c r="AGU38" s="99"/>
      <c r="AGV38" s="99"/>
      <c r="AGW38" s="99"/>
      <c r="AGX38" s="99"/>
      <c r="AGY38" s="99"/>
      <c r="AGZ38" s="99"/>
      <c r="AHA38" s="99"/>
      <c r="AHB38" s="99"/>
      <c r="AHC38" s="99"/>
      <c r="AHD38" s="99"/>
      <c r="AHE38" s="99"/>
      <c r="AHF38" s="99"/>
      <c r="AHG38" s="99"/>
      <c r="AHH38" s="99"/>
      <c r="AHI38" s="99"/>
      <c r="AHJ38" s="99"/>
      <c r="AHK38" s="99"/>
      <c r="AHL38" s="99"/>
      <c r="AHM38" s="99"/>
      <c r="AHN38" s="99"/>
      <c r="AHO38" s="99"/>
      <c r="AHP38" s="99"/>
      <c r="AHQ38" s="99"/>
      <c r="AHR38" s="99"/>
      <c r="AHS38" s="99"/>
      <c r="AHT38" s="99"/>
      <c r="AHU38" s="99"/>
      <c r="AHV38" s="99"/>
      <c r="AHW38" s="99"/>
      <c r="AHX38" s="99"/>
      <c r="AHY38" s="99"/>
      <c r="AHZ38" s="99"/>
      <c r="AIA38" s="99"/>
      <c r="AIB38" s="99"/>
      <c r="AIC38" s="99"/>
      <c r="AID38" s="99"/>
      <c r="AIE38" s="99"/>
      <c r="AIF38" s="99"/>
      <c r="AIG38" s="99"/>
      <c r="AIH38" s="99"/>
      <c r="AII38" s="99"/>
      <c r="AIJ38" s="99"/>
      <c r="AIK38" s="99"/>
      <c r="AIL38" s="99"/>
      <c r="AIM38" s="99"/>
      <c r="AIN38" s="99"/>
      <c r="AIO38" s="99"/>
      <c r="AIP38" s="99"/>
      <c r="AIQ38" s="99"/>
      <c r="AIR38" s="99"/>
      <c r="AIS38" s="99"/>
      <c r="AIT38" s="99"/>
      <c r="AIU38" s="99"/>
      <c r="AIV38" s="99"/>
      <c r="AIW38" s="99"/>
      <c r="AIX38" s="99"/>
      <c r="AIY38" s="99"/>
      <c r="AIZ38" s="99"/>
      <c r="AJA38" s="99"/>
      <c r="AJB38" s="99"/>
      <c r="AJC38" s="99"/>
      <c r="AJD38" s="99"/>
      <c r="AJE38" s="99"/>
      <c r="AJF38" s="99"/>
      <c r="AJG38" s="99"/>
      <c r="AJH38" s="99"/>
      <c r="AJI38" s="99"/>
      <c r="AJJ38" s="99"/>
      <c r="AJK38" s="99"/>
      <c r="AJL38" s="99"/>
      <c r="AJM38" s="99"/>
      <c r="AJN38" s="99"/>
      <c r="AJO38" s="99"/>
      <c r="AJP38" s="99"/>
      <c r="AJQ38" s="99"/>
      <c r="AJR38" s="99"/>
      <c r="AJS38" s="99"/>
      <c r="AJT38" s="99"/>
      <c r="AJU38" s="99"/>
      <c r="AJV38" s="99"/>
      <c r="AJW38" s="99"/>
      <c r="AJX38" s="99"/>
      <c r="AJY38" s="99"/>
      <c r="AJZ38" s="99"/>
      <c r="AKA38" s="99"/>
      <c r="AKB38" s="99"/>
      <c r="AKC38" s="99"/>
      <c r="AKD38" s="99"/>
      <c r="AKE38" s="99"/>
      <c r="AKF38" s="99"/>
      <c r="AKG38" s="99"/>
      <c r="AKH38" s="99"/>
      <c r="AKI38" s="99"/>
      <c r="AKJ38" s="99"/>
      <c r="AKK38" s="99"/>
      <c r="AKL38" s="99"/>
      <c r="AKM38" s="99"/>
      <c r="AKN38" s="99"/>
      <c r="AKO38" s="99"/>
      <c r="AKP38" s="99"/>
      <c r="AKQ38" s="99"/>
      <c r="AKR38" s="99"/>
      <c r="AKS38" s="99"/>
      <c r="AKT38" s="99"/>
      <c r="AKU38" s="99"/>
      <c r="AKV38" s="99"/>
      <c r="AKW38" s="99"/>
      <c r="AKX38" s="99"/>
      <c r="AKY38" s="99"/>
      <c r="AKZ38" s="99"/>
      <c r="ALA38" s="99"/>
      <c r="ALB38" s="99"/>
      <c r="ALC38" s="99"/>
      <c r="ALD38" s="99"/>
      <c r="ALE38" s="99"/>
      <c r="ALF38" s="99"/>
      <c r="ALG38" s="99"/>
      <c r="ALH38" s="99"/>
      <c r="ALI38" s="99"/>
      <c r="ALJ38" s="99"/>
      <c r="ALK38" s="99"/>
      <c r="ALL38" s="99"/>
      <c r="ALM38" s="99"/>
      <c r="ALN38" s="99"/>
      <c r="ALO38" s="99"/>
      <c r="ALP38" s="99"/>
      <c r="ALQ38" s="99"/>
      <c r="ALR38" s="99"/>
      <c r="ALS38" s="99"/>
      <c r="ALT38" s="99"/>
      <c r="ALU38" s="99"/>
      <c r="ALV38" s="99"/>
      <c r="ALW38" s="99"/>
      <c r="ALX38" s="99"/>
      <c r="ALY38" s="99"/>
      <c r="ALZ38" s="99"/>
      <c r="AMA38" s="99"/>
      <c r="AMB38" s="99"/>
      <c r="AMC38" s="99"/>
      <c r="AMD38" s="99"/>
      <c r="AME38" s="99"/>
      <c r="AMF38" s="99"/>
      <c r="AMG38" s="99"/>
      <c r="AMH38" s="99"/>
      <c r="AMI38" s="99"/>
      <c r="AMJ38" s="99"/>
    </row>
    <row r="39" spans="1:1024" ht="6" customHeight="1">
      <c r="A39" s="98"/>
      <c r="B39" s="597"/>
      <c r="C39" s="597"/>
      <c r="D39" s="597"/>
      <c r="E39" s="597"/>
      <c r="F39" s="597"/>
      <c r="G39" s="139"/>
      <c r="H39" s="140"/>
      <c r="I39" s="140"/>
      <c r="J39" s="140"/>
      <c r="K39" s="140"/>
      <c r="L39" s="140"/>
      <c r="M39" s="140"/>
      <c r="N39" s="140"/>
      <c r="O39" s="140"/>
      <c r="P39" s="140"/>
      <c r="Q39" s="140"/>
      <c r="R39" s="140"/>
      <c r="S39" s="140"/>
      <c r="T39" s="141"/>
      <c r="U39" s="141"/>
      <c r="V39" s="140"/>
      <c r="W39" s="140"/>
      <c r="X39" s="140"/>
      <c r="Y39" s="140"/>
      <c r="Z39" s="139"/>
      <c r="AA39" s="140"/>
      <c r="AB39" s="140"/>
      <c r="AC39" s="142"/>
      <c r="AD39" s="143"/>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c r="LT39" s="99"/>
      <c r="LU39" s="99"/>
      <c r="LV39" s="99"/>
      <c r="LW39" s="99"/>
      <c r="LX39" s="99"/>
      <c r="LY39" s="99"/>
      <c r="LZ39" s="99"/>
      <c r="MA39" s="99"/>
      <c r="MB39" s="99"/>
      <c r="MC39" s="99"/>
      <c r="MD39" s="99"/>
      <c r="ME39" s="99"/>
      <c r="MF39" s="99"/>
      <c r="MG39" s="99"/>
      <c r="MH39" s="99"/>
      <c r="MI39" s="99"/>
      <c r="MJ39" s="99"/>
      <c r="MK39" s="99"/>
      <c r="ML39" s="99"/>
      <c r="MM39" s="99"/>
      <c r="MN39" s="99"/>
      <c r="MO39" s="99"/>
      <c r="MP39" s="99"/>
      <c r="MQ39" s="99"/>
      <c r="MR39" s="99"/>
      <c r="MS39" s="99"/>
      <c r="MT39" s="99"/>
      <c r="MU39" s="99"/>
      <c r="MV39" s="99"/>
      <c r="MW39" s="99"/>
      <c r="MX39" s="99"/>
      <c r="MY39" s="99"/>
      <c r="MZ39" s="99"/>
      <c r="NA39" s="99"/>
      <c r="NB39" s="99"/>
      <c r="NC39" s="99"/>
      <c r="ND39" s="99"/>
      <c r="NE39" s="99"/>
      <c r="NF39" s="99"/>
      <c r="NG39" s="99"/>
      <c r="NH39" s="99"/>
      <c r="NI39" s="99"/>
      <c r="NJ39" s="99"/>
      <c r="NK39" s="99"/>
      <c r="NL39" s="99"/>
      <c r="NM39" s="99"/>
      <c r="NN39" s="99"/>
      <c r="NO39" s="99"/>
      <c r="NP39" s="99"/>
      <c r="NQ39" s="99"/>
      <c r="NR39" s="99"/>
      <c r="NS39" s="99"/>
      <c r="NT39" s="99"/>
      <c r="NU39" s="99"/>
      <c r="NV39" s="99"/>
      <c r="NW39" s="99"/>
      <c r="NX39" s="99"/>
      <c r="NY39" s="99"/>
      <c r="NZ39" s="99"/>
      <c r="OA39" s="99"/>
      <c r="OB39" s="99"/>
      <c r="OC39" s="99"/>
      <c r="OD39" s="99"/>
      <c r="OE39" s="99"/>
      <c r="OF39" s="99"/>
      <c r="OG39" s="99"/>
      <c r="OH39" s="99"/>
      <c r="OI39" s="99"/>
      <c r="OJ39" s="99"/>
      <c r="OK39" s="99"/>
      <c r="OL39" s="99"/>
      <c r="OM39" s="99"/>
      <c r="ON39" s="99"/>
      <c r="OO39" s="99"/>
      <c r="OP39" s="99"/>
      <c r="OQ39" s="99"/>
      <c r="OR39" s="99"/>
      <c r="OS39" s="99"/>
      <c r="OT39" s="99"/>
      <c r="OU39" s="99"/>
      <c r="OV39" s="99"/>
      <c r="OW39" s="99"/>
      <c r="OX39" s="99"/>
      <c r="OY39" s="99"/>
      <c r="OZ39" s="99"/>
      <c r="PA39" s="99"/>
      <c r="PB39" s="99"/>
      <c r="PC39" s="99"/>
      <c r="PD39" s="99"/>
      <c r="PE39" s="99"/>
      <c r="PF39" s="99"/>
      <c r="PG39" s="99"/>
      <c r="PH39" s="99"/>
      <c r="PI39" s="99"/>
      <c r="PJ39" s="99"/>
      <c r="PK39" s="99"/>
      <c r="PL39" s="99"/>
      <c r="PM39" s="99"/>
      <c r="PN39" s="99"/>
      <c r="PO39" s="99"/>
      <c r="PP39" s="99"/>
      <c r="PQ39" s="99"/>
      <c r="PR39" s="99"/>
      <c r="PS39" s="99"/>
      <c r="PT39" s="99"/>
      <c r="PU39" s="99"/>
      <c r="PV39" s="99"/>
      <c r="PW39" s="99"/>
      <c r="PX39" s="99"/>
      <c r="PY39" s="99"/>
      <c r="PZ39" s="99"/>
      <c r="QA39" s="99"/>
      <c r="QB39" s="99"/>
      <c r="QC39" s="99"/>
      <c r="QD39" s="99"/>
      <c r="QE39" s="99"/>
      <c r="QF39" s="99"/>
      <c r="QG39" s="99"/>
      <c r="QH39" s="99"/>
      <c r="QI39" s="99"/>
      <c r="QJ39" s="99"/>
      <c r="QK39" s="99"/>
      <c r="QL39" s="99"/>
      <c r="QM39" s="99"/>
      <c r="QN39" s="99"/>
      <c r="QO39" s="99"/>
      <c r="QP39" s="99"/>
      <c r="QQ39" s="99"/>
      <c r="QR39" s="99"/>
      <c r="QS39" s="99"/>
      <c r="QT39" s="99"/>
      <c r="QU39" s="99"/>
      <c r="QV39" s="99"/>
      <c r="QW39" s="99"/>
      <c r="QX39" s="99"/>
      <c r="QY39" s="99"/>
      <c r="QZ39" s="99"/>
      <c r="RA39" s="99"/>
      <c r="RB39" s="99"/>
      <c r="RC39" s="99"/>
      <c r="RD39" s="99"/>
      <c r="RE39" s="99"/>
      <c r="RF39" s="99"/>
      <c r="RG39" s="99"/>
      <c r="RH39" s="99"/>
      <c r="RI39" s="99"/>
      <c r="RJ39" s="99"/>
      <c r="RK39" s="99"/>
      <c r="RL39" s="99"/>
      <c r="RM39" s="99"/>
      <c r="RN39" s="99"/>
      <c r="RO39" s="99"/>
      <c r="RP39" s="99"/>
      <c r="RQ39" s="99"/>
      <c r="RR39" s="99"/>
      <c r="RS39" s="99"/>
      <c r="RT39" s="99"/>
      <c r="RU39" s="99"/>
      <c r="RV39" s="99"/>
      <c r="RW39" s="99"/>
      <c r="RX39" s="99"/>
      <c r="RY39" s="99"/>
      <c r="RZ39" s="99"/>
      <c r="SA39" s="99"/>
      <c r="SB39" s="99"/>
      <c r="SC39" s="99"/>
      <c r="SD39" s="99"/>
      <c r="SE39" s="99"/>
      <c r="SF39" s="99"/>
      <c r="SG39" s="99"/>
      <c r="SH39" s="99"/>
      <c r="SI39" s="99"/>
      <c r="SJ39" s="99"/>
      <c r="SK39" s="99"/>
      <c r="SL39" s="99"/>
      <c r="SM39" s="99"/>
      <c r="SN39" s="99"/>
      <c r="SO39" s="99"/>
      <c r="SP39" s="99"/>
      <c r="SQ39" s="99"/>
      <c r="SR39" s="99"/>
      <c r="SS39" s="99"/>
      <c r="ST39" s="99"/>
      <c r="SU39" s="99"/>
      <c r="SV39" s="99"/>
      <c r="SW39" s="99"/>
      <c r="SX39" s="99"/>
      <c r="SY39" s="99"/>
      <c r="SZ39" s="99"/>
      <c r="TA39" s="99"/>
      <c r="TB39" s="99"/>
      <c r="TC39" s="99"/>
      <c r="TD39" s="99"/>
      <c r="TE39" s="99"/>
      <c r="TF39" s="99"/>
      <c r="TG39" s="99"/>
      <c r="TH39" s="99"/>
      <c r="TI39" s="99"/>
      <c r="TJ39" s="99"/>
      <c r="TK39" s="99"/>
      <c r="TL39" s="99"/>
      <c r="TM39" s="99"/>
      <c r="TN39" s="99"/>
      <c r="TO39" s="99"/>
      <c r="TP39" s="99"/>
      <c r="TQ39" s="99"/>
      <c r="TR39" s="99"/>
      <c r="TS39" s="99"/>
      <c r="TT39" s="99"/>
      <c r="TU39" s="99"/>
      <c r="TV39" s="99"/>
      <c r="TW39" s="99"/>
      <c r="TX39" s="99"/>
      <c r="TY39" s="99"/>
      <c r="TZ39" s="99"/>
      <c r="UA39" s="99"/>
      <c r="UB39" s="99"/>
      <c r="UC39" s="99"/>
      <c r="UD39" s="99"/>
      <c r="UE39" s="99"/>
      <c r="UF39" s="99"/>
      <c r="UG39" s="99"/>
      <c r="UH39" s="99"/>
      <c r="UI39" s="99"/>
      <c r="UJ39" s="99"/>
      <c r="UK39" s="99"/>
      <c r="UL39" s="99"/>
      <c r="UM39" s="99"/>
      <c r="UN39" s="99"/>
      <c r="UO39" s="99"/>
      <c r="UP39" s="99"/>
      <c r="UQ39" s="99"/>
      <c r="UR39" s="99"/>
      <c r="US39" s="99"/>
      <c r="UT39" s="99"/>
      <c r="UU39" s="99"/>
      <c r="UV39" s="99"/>
      <c r="UW39" s="99"/>
      <c r="UX39" s="99"/>
      <c r="UY39" s="99"/>
      <c r="UZ39" s="99"/>
      <c r="VA39" s="99"/>
      <c r="VB39" s="99"/>
      <c r="VC39" s="99"/>
      <c r="VD39" s="99"/>
      <c r="VE39" s="99"/>
      <c r="VF39" s="99"/>
      <c r="VG39" s="99"/>
      <c r="VH39" s="99"/>
      <c r="VI39" s="99"/>
      <c r="VJ39" s="99"/>
      <c r="VK39" s="99"/>
      <c r="VL39" s="99"/>
      <c r="VM39" s="99"/>
      <c r="VN39" s="99"/>
      <c r="VO39" s="99"/>
      <c r="VP39" s="99"/>
      <c r="VQ39" s="99"/>
      <c r="VR39" s="99"/>
      <c r="VS39" s="99"/>
      <c r="VT39" s="99"/>
      <c r="VU39" s="99"/>
      <c r="VV39" s="99"/>
      <c r="VW39" s="99"/>
      <c r="VX39" s="99"/>
      <c r="VY39" s="99"/>
      <c r="VZ39" s="99"/>
      <c r="WA39" s="99"/>
      <c r="WB39" s="99"/>
      <c r="WC39" s="99"/>
      <c r="WD39" s="99"/>
      <c r="WE39" s="99"/>
      <c r="WF39" s="99"/>
      <c r="WG39" s="99"/>
      <c r="WH39" s="99"/>
      <c r="WI39" s="99"/>
      <c r="WJ39" s="99"/>
      <c r="WK39" s="99"/>
      <c r="WL39" s="99"/>
      <c r="WM39" s="99"/>
      <c r="WN39" s="99"/>
      <c r="WO39" s="99"/>
      <c r="WP39" s="99"/>
      <c r="WQ39" s="99"/>
      <c r="WR39" s="99"/>
      <c r="WS39" s="99"/>
      <c r="WT39" s="99"/>
      <c r="WU39" s="99"/>
      <c r="WV39" s="99"/>
      <c r="WW39" s="99"/>
      <c r="WX39" s="99"/>
      <c r="WY39" s="99"/>
      <c r="WZ39" s="99"/>
      <c r="XA39" s="99"/>
      <c r="XB39" s="99"/>
      <c r="XC39" s="99"/>
      <c r="XD39" s="99"/>
      <c r="XE39" s="99"/>
      <c r="XF39" s="99"/>
      <c r="XG39" s="99"/>
      <c r="XH39" s="99"/>
      <c r="XI39" s="99"/>
      <c r="XJ39" s="99"/>
      <c r="XK39" s="99"/>
      <c r="XL39" s="99"/>
      <c r="XM39" s="99"/>
      <c r="XN39" s="99"/>
      <c r="XO39" s="99"/>
      <c r="XP39" s="99"/>
      <c r="XQ39" s="99"/>
      <c r="XR39" s="99"/>
      <c r="XS39" s="99"/>
      <c r="XT39" s="99"/>
      <c r="XU39" s="99"/>
      <c r="XV39" s="99"/>
      <c r="XW39" s="99"/>
      <c r="XX39" s="99"/>
      <c r="XY39" s="99"/>
      <c r="XZ39" s="99"/>
      <c r="YA39" s="99"/>
      <c r="YB39" s="99"/>
      <c r="YC39" s="99"/>
      <c r="YD39" s="99"/>
      <c r="YE39" s="99"/>
      <c r="YF39" s="99"/>
      <c r="YG39" s="99"/>
      <c r="YH39" s="99"/>
      <c r="YI39" s="99"/>
      <c r="YJ39" s="99"/>
      <c r="YK39" s="99"/>
      <c r="YL39" s="99"/>
      <c r="YM39" s="99"/>
      <c r="YN39" s="99"/>
      <c r="YO39" s="99"/>
      <c r="YP39" s="99"/>
      <c r="YQ39" s="99"/>
      <c r="YR39" s="99"/>
      <c r="YS39" s="99"/>
      <c r="YT39" s="99"/>
      <c r="YU39" s="99"/>
      <c r="YV39" s="99"/>
      <c r="YW39" s="99"/>
      <c r="YX39" s="99"/>
      <c r="YY39" s="99"/>
      <c r="YZ39" s="99"/>
      <c r="ZA39" s="99"/>
      <c r="ZB39" s="99"/>
      <c r="ZC39" s="99"/>
      <c r="ZD39" s="99"/>
      <c r="ZE39" s="99"/>
      <c r="ZF39" s="99"/>
      <c r="ZG39" s="99"/>
      <c r="ZH39" s="99"/>
      <c r="ZI39" s="99"/>
      <c r="ZJ39" s="99"/>
      <c r="ZK39" s="99"/>
      <c r="ZL39" s="99"/>
      <c r="ZM39" s="99"/>
      <c r="ZN39" s="99"/>
      <c r="ZO39" s="99"/>
      <c r="ZP39" s="99"/>
      <c r="ZQ39" s="99"/>
      <c r="ZR39" s="99"/>
      <c r="ZS39" s="99"/>
      <c r="ZT39" s="99"/>
      <c r="ZU39" s="99"/>
      <c r="ZV39" s="99"/>
      <c r="ZW39" s="99"/>
      <c r="ZX39" s="99"/>
      <c r="ZY39" s="99"/>
      <c r="ZZ39" s="99"/>
      <c r="AAA39" s="99"/>
      <c r="AAB39" s="99"/>
      <c r="AAC39" s="99"/>
      <c r="AAD39" s="99"/>
      <c r="AAE39" s="99"/>
      <c r="AAF39" s="99"/>
      <c r="AAG39" s="99"/>
      <c r="AAH39" s="99"/>
      <c r="AAI39" s="99"/>
      <c r="AAJ39" s="99"/>
      <c r="AAK39" s="99"/>
      <c r="AAL39" s="99"/>
      <c r="AAM39" s="99"/>
      <c r="AAN39" s="99"/>
      <c r="AAO39" s="99"/>
      <c r="AAP39" s="99"/>
      <c r="AAQ39" s="99"/>
      <c r="AAR39" s="99"/>
      <c r="AAS39" s="99"/>
      <c r="AAT39" s="99"/>
      <c r="AAU39" s="99"/>
      <c r="AAV39" s="99"/>
      <c r="AAW39" s="99"/>
      <c r="AAX39" s="99"/>
      <c r="AAY39" s="99"/>
      <c r="AAZ39" s="99"/>
      <c r="ABA39" s="99"/>
      <c r="ABB39" s="99"/>
      <c r="ABC39" s="99"/>
      <c r="ABD39" s="99"/>
      <c r="ABE39" s="99"/>
      <c r="ABF39" s="99"/>
      <c r="ABG39" s="99"/>
      <c r="ABH39" s="99"/>
      <c r="ABI39" s="99"/>
      <c r="ABJ39" s="99"/>
      <c r="ABK39" s="99"/>
      <c r="ABL39" s="99"/>
      <c r="ABM39" s="99"/>
      <c r="ABN39" s="99"/>
      <c r="ABO39" s="99"/>
      <c r="ABP39" s="99"/>
      <c r="ABQ39" s="99"/>
      <c r="ABR39" s="99"/>
      <c r="ABS39" s="99"/>
      <c r="ABT39" s="99"/>
      <c r="ABU39" s="99"/>
      <c r="ABV39" s="99"/>
      <c r="ABW39" s="99"/>
      <c r="ABX39" s="99"/>
      <c r="ABY39" s="99"/>
      <c r="ABZ39" s="99"/>
      <c r="ACA39" s="99"/>
      <c r="ACB39" s="99"/>
      <c r="ACC39" s="99"/>
      <c r="ACD39" s="99"/>
      <c r="ACE39" s="99"/>
      <c r="ACF39" s="99"/>
      <c r="ACG39" s="99"/>
      <c r="ACH39" s="99"/>
      <c r="ACI39" s="99"/>
      <c r="ACJ39" s="99"/>
      <c r="ACK39" s="99"/>
      <c r="ACL39" s="99"/>
      <c r="ACM39" s="99"/>
      <c r="ACN39" s="99"/>
      <c r="ACO39" s="99"/>
      <c r="ACP39" s="99"/>
      <c r="ACQ39" s="99"/>
      <c r="ACR39" s="99"/>
      <c r="ACS39" s="99"/>
      <c r="ACT39" s="99"/>
      <c r="ACU39" s="99"/>
      <c r="ACV39" s="99"/>
      <c r="ACW39" s="99"/>
      <c r="ACX39" s="99"/>
      <c r="ACY39" s="99"/>
      <c r="ACZ39" s="99"/>
      <c r="ADA39" s="99"/>
      <c r="ADB39" s="99"/>
      <c r="ADC39" s="99"/>
      <c r="ADD39" s="99"/>
      <c r="ADE39" s="99"/>
      <c r="ADF39" s="99"/>
      <c r="ADG39" s="99"/>
      <c r="ADH39" s="99"/>
      <c r="ADI39" s="99"/>
      <c r="ADJ39" s="99"/>
      <c r="ADK39" s="99"/>
      <c r="ADL39" s="99"/>
      <c r="ADM39" s="99"/>
      <c r="ADN39" s="99"/>
      <c r="ADO39" s="99"/>
      <c r="ADP39" s="99"/>
      <c r="ADQ39" s="99"/>
      <c r="ADR39" s="99"/>
      <c r="ADS39" s="99"/>
      <c r="ADT39" s="99"/>
      <c r="ADU39" s="99"/>
      <c r="ADV39" s="99"/>
      <c r="ADW39" s="99"/>
      <c r="ADX39" s="99"/>
      <c r="ADY39" s="99"/>
      <c r="ADZ39" s="99"/>
      <c r="AEA39" s="99"/>
      <c r="AEB39" s="99"/>
      <c r="AEC39" s="99"/>
      <c r="AED39" s="99"/>
      <c r="AEE39" s="99"/>
      <c r="AEF39" s="99"/>
      <c r="AEG39" s="99"/>
      <c r="AEH39" s="99"/>
      <c r="AEI39" s="99"/>
      <c r="AEJ39" s="99"/>
      <c r="AEK39" s="99"/>
      <c r="AEL39" s="99"/>
      <c r="AEM39" s="99"/>
      <c r="AEN39" s="99"/>
      <c r="AEO39" s="99"/>
      <c r="AEP39" s="99"/>
      <c r="AEQ39" s="99"/>
      <c r="AER39" s="99"/>
      <c r="AES39" s="99"/>
      <c r="AET39" s="99"/>
      <c r="AEU39" s="99"/>
      <c r="AEV39" s="99"/>
      <c r="AEW39" s="99"/>
      <c r="AEX39" s="99"/>
      <c r="AEY39" s="99"/>
      <c r="AEZ39" s="99"/>
      <c r="AFA39" s="99"/>
      <c r="AFB39" s="99"/>
      <c r="AFC39" s="99"/>
      <c r="AFD39" s="99"/>
      <c r="AFE39" s="99"/>
      <c r="AFF39" s="99"/>
      <c r="AFG39" s="99"/>
      <c r="AFH39" s="99"/>
      <c r="AFI39" s="99"/>
      <c r="AFJ39" s="99"/>
      <c r="AFK39" s="99"/>
      <c r="AFL39" s="99"/>
      <c r="AFM39" s="99"/>
      <c r="AFN39" s="99"/>
      <c r="AFO39" s="99"/>
      <c r="AFP39" s="99"/>
      <c r="AFQ39" s="99"/>
      <c r="AFR39" s="99"/>
      <c r="AFS39" s="99"/>
      <c r="AFT39" s="99"/>
      <c r="AFU39" s="99"/>
      <c r="AFV39" s="99"/>
      <c r="AFW39" s="99"/>
      <c r="AFX39" s="99"/>
      <c r="AFY39" s="99"/>
      <c r="AFZ39" s="99"/>
      <c r="AGA39" s="99"/>
      <c r="AGB39" s="99"/>
      <c r="AGC39" s="99"/>
      <c r="AGD39" s="99"/>
      <c r="AGE39" s="99"/>
      <c r="AGF39" s="99"/>
      <c r="AGG39" s="99"/>
      <c r="AGH39" s="99"/>
      <c r="AGI39" s="99"/>
      <c r="AGJ39" s="99"/>
      <c r="AGK39" s="99"/>
      <c r="AGL39" s="99"/>
      <c r="AGM39" s="99"/>
      <c r="AGN39" s="99"/>
      <c r="AGO39" s="99"/>
      <c r="AGP39" s="99"/>
      <c r="AGQ39" s="99"/>
      <c r="AGR39" s="99"/>
      <c r="AGS39" s="99"/>
      <c r="AGT39" s="99"/>
      <c r="AGU39" s="99"/>
      <c r="AGV39" s="99"/>
      <c r="AGW39" s="99"/>
      <c r="AGX39" s="99"/>
      <c r="AGY39" s="99"/>
      <c r="AGZ39" s="99"/>
      <c r="AHA39" s="99"/>
      <c r="AHB39" s="99"/>
      <c r="AHC39" s="99"/>
      <c r="AHD39" s="99"/>
      <c r="AHE39" s="99"/>
      <c r="AHF39" s="99"/>
      <c r="AHG39" s="99"/>
      <c r="AHH39" s="99"/>
      <c r="AHI39" s="99"/>
      <c r="AHJ39" s="99"/>
      <c r="AHK39" s="99"/>
      <c r="AHL39" s="99"/>
      <c r="AHM39" s="99"/>
      <c r="AHN39" s="99"/>
      <c r="AHO39" s="99"/>
      <c r="AHP39" s="99"/>
      <c r="AHQ39" s="99"/>
      <c r="AHR39" s="99"/>
      <c r="AHS39" s="99"/>
      <c r="AHT39" s="99"/>
      <c r="AHU39" s="99"/>
      <c r="AHV39" s="99"/>
      <c r="AHW39" s="99"/>
      <c r="AHX39" s="99"/>
      <c r="AHY39" s="99"/>
      <c r="AHZ39" s="99"/>
      <c r="AIA39" s="99"/>
      <c r="AIB39" s="99"/>
      <c r="AIC39" s="99"/>
      <c r="AID39" s="99"/>
      <c r="AIE39" s="99"/>
      <c r="AIF39" s="99"/>
      <c r="AIG39" s="99"/>
      <c r="AIH39" s="99"/>
      <c r="AII39" s="99"/>
      <c r="AIJ39" s="99"/>
      <c r="AIK39" s="99"/>
      <c r="AIL39" s="99"/>
      <c r="AIM39" s="99"/>
      <c r="AIN39" s="99"/>
      <c r="AIO39" s="99"/>
      <c r="AIP39" s="99"/>
      <c r="AIQ39" s="99"/>
      <c r="AIR39" s="99"/>
      <c r="AIS39" s="99"/>
      <c r="AIT39" s="99"/>
      <c r="AIU39" s="99"/>
      <c r="AIV39" s="99"/>
      <c r="AIW39" s="99"/>
      <c r="AIX39" s="99"/>
      <c r="AIY39" s="99"/>
      <c r="AIZ39" s="99"/>
      <c r="AJA39" s="99"/>
      <c r="AJB39" s="99"/>
      <c r="AJC39" s="99"/>
      <c r="AJD39" s="99"/>
      <c r="AJE39" s="99"/>
      <c r="AJF39" s="99"/>
      <c r="AJG39" s="99"/>
      <c r="AJH39" s="99"/>
      <c r="AJI39" s="99"/>
      <c r="AJJ39" s="99"/>
      <c r="AJK39" s="99"/>
      <c r="AJL39" s="99"/>
      <c r="AJM39" s="99"/>
      <c r="AJN39" s="99"/>
      <c r="AJO39" s="99"/>
      <c r="AJP39" s="99"/>
      <c r="AJQ39" s="99"/>
      <c r="AJR39" s="99"/>
      <c r="AJS39" s="99"/>
      <c r="AJT39" s="99"/>
      <c r="AJU39" s="99"/>
      <c r="AJV39" s="99"/>
      <c r="AJW39" s="99"/>
      <c r="AJX39" s="99"/>
      <c r="AJY39" s="99"/>
      <c r="AJZ39" s="99"/>
      <c r="AKA39" s="99"/>
      <c r="AKB39" s="99"/>
      <c r="AKC39" s="99"/>
      <c r="AKD39" s="99"/>
      <c r="AKE39" s="99"/>
      <c r="AKF39" s="99"/>
      <c r="AKG39" s="99"/>
      <c r="AKH39" s="99"/>
      <c r="AKI39" s="99"/>
      <c r="AKJ39" s="99"/>
      <c r="AKK39" s="99"/>
      <c r="AKL39" s="99"/>
      <c r="AKM39" s="99"/>
      <c r="AKN39" s="99"/>
      <c r="AKO39" s="99"/>
      <c r="AKP39" s="99"/>
      <c r="AKQ39" s="99"/>
      <c r="AKR39" s="99"/>
      <c r="AKS39" s="99"/>
      <c r="AKT39" s="99"/>
      <c r="AKU39" s="99"/>
      <c r="AKV39" s="99"/>
      <c r="AKW39" s="99"/>
      <c r="AKX39" s="99"/>
      <c r="AKY39" s="99"/>
      <c r="AKZ39" s="99"/>
      <c r="ALA39" s="99"/>
      <c r="ALB39" s="99"/>
      <c r="ALC39" s="99"/>
      <c r="ALD39" s="99"/>
      <c r="ALE39" s="99"/>
      <c r="ALF39" s="99"/>
      <c r="ALG39" s="99"/>
      <c r="ALH39" s="99"/>
      <c r="ALI39" s="99"/>
      <c r="ALJ39" s="99"/>
      <c r="ALK39" s="99"/>
      <c r="ALL39" s="99"/>
      <c r="ALM39" s="99"/>
      <c r="ALN39" s="99"/>
      <c r="ALO39" s="99"/>
      <c r="ALP39" s="99"/>
      <c r="ALQ39" s="99"/>
      <c r="ALR39" s="99"/>
      <c r="ALS39" s="99"/>
      <c r="ALT39" s="99"/>
      <c r="ALU39" s="99"/>
      <c r="ALV39" s="99"/>
      <c r="ALW39" s="99"/>
      <c r="ALX39" s="99"/>
      <c r="ALY39" s="99"/>
      <c r="ALZ39" s="99"/>
      <c r="AMA39" s="99"/>
      <c r="AMB39" s="99"/>
      <c r="AMC39" s="99"/>
      <c r="AMD39" s="99"/>
      <c r="AME39" s="99"/>
      <c r="AMF39" s="99"/>
      <c r="AMG39" s="99"/>
      <c r="AMH39" s="99"/>
      <c r="AMI39" s="99"/>
      <c r="AMJ39" s="99"/>
    </row>
    <row r="40" spans="1:1024" ht="4.5" customHeight="1">
      <c r="A40" s="98"/>
      <c r="B40" s="597" t="s">
        <v>43</v>
      </c>
      <c r="C40" s="597"/>
      <c r="D40" s="597"/>
      <c r="E40" s="597"/>
      <c r="F40" s="597"/>
      <c r="G40" s="123"/>
      <c r="H40" s="124"/>
      <c r="I40" s="124"/>
      <c r="J40" s="124"/>
      <c r="K40" s="124"/>
      <c r="L40" s="124"/>
      <c r="M40" s="124"/>
      <c r="N40" s="124"/>
      <c r="O40" s="124"/>
      <c r="P40" s="124"/>
      <c r="Q40" s="124"/>
      <c r="R40" s="124"/>
      <c r="S40" s="124"/>
      <c r="T40" s="124"/>
      <c r="U40" s="124"/>
      <c r="V40" s="124"/>
      <c r="W40" s="124"/>
      <c r="X40" s="124"/>
      <c r="Y40" s="124"/>
      <c r="Z40" s="123"/>
      <c r="AA40" s="124"/>
      <c r="AB40" s="124"/>
      <c r="AC40" s="110"/>
      <c r="AD40" s="145"/>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c r="LT40" s="99"/>
      <c r="LU40" s="99"/>
      <c r="LV40" s="99"/>
      <c r="LW40" s="99"/>
      <c r="LX40" s="99"/>
      <c r="LY40" s="99"/>
      <c r="LZ40" s="99"/>
      <c r="MA40" s="99"/>
      <c r="MB40" s="99"/>
      <c r="MC40" s="99"/>
      <c r="MD40" s="99"/>
      <c r="ME40" s="99"/>
      <c r="MF40" s="99"/>
      <c r="MG40" s="99"/>
      <c r="MH40" s="99"/>
      <c r="MI40" s="99"/>
      <c r="MJ40" s="99"/>
      <c r="MK40" s="99"/>
      <c r="ML40" s="99"/>
      <c r="MM40" s="99"/>
      <c r="MN40" s="99"/>
      <c r="MO40" s="99"/>
      <c r="MP40" s="99"/>
      <c r="MQ40" s="99"/>
      <c r="MR40" s="99"/>
      <c r="MS40" s="99"/>
      <c r="MT40" s="99"/>
      <c r="MU40" s="99"/>
      <c r="MV40" s="99"/>
      <c r="MW40" s="99"/>
      <c r="MX40" s="99"/>
      <c r="MY40" s="99"/>
      <c r="MZ40" s="99"/>
      <c r="NA40" s="99"/>
      <c r="NB40" s="99"/>
      <c r="NC40" s="99"/>
      <c r="ND40" s="99"/>
      <c r="NE40" s="99"/>
      <c r="NF40" s="99"/>
      <c r="NG40" s="99"/>
      <c r="NH40" s="99"/>
      <c r="NI40" s="99"/>
      <c r="NJ40" s="99"/>
      <c r="NK40" s="99"/>
      <c r="NL40" s="99"/>
      <c r="NM40" s="99"/>
      <c r="NN40" s="99"/>
      <c r="NO40" s="99"/>
      <c r="NP40" s="99"/>
      <c r="NQ40" s="99"/>
      <c r="NR40" s="99"/>
      <c r="NS40" s="99"/>
      <c r="NT40" s="99"/>
      <c r="NU40" s="99"/>
      <c r="NV40" s="99"/>
      <c r="NW40" s="99"/>
      <c r="NX40" s="99"/>
      <c r="NY40" s="99"/>
      <c r="NZ40" s="99"/>
      <c r="OA40" s="99"/>
      <c r="OB40" s="99"/>
      <c r="OC40" s="99"/>
      <c r="OD40" s="99"/>
      <c r="OE40" s="99"/>
      <c r="OF40" s="99"/>
      <c r="OG40" s="99"/>
      <c r="OH40" s="99"/>
      <c r="OI40" s="99"/>
      <c r="OJ40" s="99"/>
      <c r="OK40" s="99"/>
      <c r="OL40" s="99"/>
      <c r="OM40" s="99"/>
      <c r="ON40" s="99"/>
      <c r="OO40" s="99"/>
      <c r="OP40" s="99"/>
      <c r="OQ40" s="99"/>
      <c r="OR40" s="99"/>
      <c r="OS40" s="99"/>
      <c r="OT40" s="99"/>
      <c r="OU40" s="99"/>
      <c r="OV40" s="99"/>
      <c r="OW40" s="99"/>
      <c r="OX40" s="99"/>
      <c r="OY40" s="99"/>
      <c r="OZ40" s="99"/>
      <c r="PA40" s="99"/>
      <c r="PB40" s="99"/>
      <c r="PC40" s="99"/>
      <c r="PD40" s="99"/>
      <c r="PE40" s="99"/>
      <c r="PF40" s="99"/>
      <c r="PG40" s="99"/>
      <c r="PH40" s="99"/>
      <c r="PI40" s="99"/>
      <c r="PJ40" s="99"/>
      <c r="PK40" s="99"/>
      <c r="PL40" s="99"/>
      <c r="PM40" s="99"/>
      <c r="PN40" s="99"/>
      <c r="PO40" s="99"/>
      <c r="PP40" s="99"/>
      <c r="PQ40" s="99"/>
      <c r="PR40" s="99"/>
      <c r="PS40" s="99"/>
      <c r="PT40" s="99"/>
      <c r="PU40" s="99"/>
      <c r="PV40" s="99"/>
      <c r="PW40" s="99"/>
      <c r="PX40" s="99"/>
      <c r="PY40" s="99"/>
      <c r="PZ40" s="99"/>
      <c r="QA40" s="99"/>
      <c r="QB40" s="99"/>
      <c r="QC40" s="99"/>
      <c r="QD40" s="99"/>
      <c r="QE40" s="99"/>
      <c r="QF40" s="99"/>
      <c r="QG40" s="99"/>
      <c r="QH40" s="99"/>
      <c r="QI40" s="99"/>
      <c r="QJ40" s="99"/>
      <c r="QK40" s="99"/>
      <c r="QL40" s="99"/>
      <c r="QM40" s="99"/>
      <c r="QN40" s="99"/>
      <c r="QO40" s="99"/>
      <c r="QP40" s="99"/>
      <c r="QQ40" s="99"/>
      <c r="QR40" s="99"/>
      <c r="QS40" s="99"/>
      <c r="QT40" s="99"/>
      <c r="QU40" s="99"/>
      <c r="QV40" s="99"/>
      <c r="QW40" s="99"/>
      <c r="QX40" s="99"/>
      <c r="QY40" s="99"/>
      <c r="QZ40" s="99"/>
      <c r="RA40" s="99"/>
      <c r="RB40" s="99"/>
      <c r="RC40" s="99"/>
      <c r="RD40" s="99"/>
      <c r="RE40" s="99"/>
      <c r="RF40" s="99"/>
      <c r="RG40" s="99"/>
      <c r="RH40" s="99"/>
      <c r="RI40" s="99"/>
      <c r="RJ40" s="99"/>
      <c r="RK40" s="99"/>
      <c r="RL40" s="99"/>
      <c r="RM40" s="99"/>
      <c r="RN40" s="99"/>
      <c r="RO40" s="99"/>
      <c r="RP40" s="99"/>
      <c r="RQ40" s="99"/>
      <c r="RR40" s="99"/>
      <c r="RS40" s="99"/>
      <c r="RT40" s="99"/>
      <c r="RU40" s="99"/>
      <c r="RV40" s="99"/>
      <c r="RW40" s="99"/>
      <c r="RX40" s="99"/>
      <c r="RY40" s="99"/>
      <c r="RZ40" s="99"/>
      <c r="SA40" s="99"/>
      <c r="SB40" s="99"/>
      <c r="SC40" s="99"/>
      <c r="SD40" s="99"/>
      <c r="SE40" s="99"/>
      <c r="SF40" s="99"/>
      <c r="SG40" s="99"/>
      <c r="SH40" s="99"/>
      <c r="SI40" s="99"/>
      <c r="SJ40" s="99"/>
      <c r="SK40" s="99"/>
      <c r="SL40" s="99"/>
      <c r="SM40" s="99"/>
      <c r="SN40" s="99"/>
      <c r="SO40" s="99"/>
      <c r="SP40" s="99"/>
      <c r="SQ40" s="99"/>
      <c r="SR40" s="99"/>
      <c r="SS40" s="99"/>
      <c r="ST40" s="99"/>
      <c r="SU40" s="99"/>
      <c r="SV40" s="99"/>
      <c r="SW40" s="99"/>
      <c r="SX40" s="99"/>
      <c r="SY40" s="99"/>
      <c r="SZ40" s="99"/>
      <c r="TA40" s="99"/>
      <c r="TB40" s="99"/>
      <c r="TC40" s="99"/>
      <c r="TD40" s="99"/>
      <c r="TE40" s="99"/>
      <c r="TF40" s="99"/>
      <c r="TG40" s="99"/>
      <c r="TH40" s="99"/>
      <c r="TI40" s="99"/>
      <c r="TJ40" s="99"/>
      <c r="TK40" s="99"/>
      <c r="TL40" s="99"/>
      <c r="TM40" s="99"/>
      <c r="TN40" s="99"/>
      <c r="TO40" s="99"/>
      <c r="TP40" s="99"/>
      <c r="TQ40" s="99"/>
      <c r="TR40" s="99"/>
      <c r="TS40" s="99"/>
      <c r="TT40" s="99"/>
      <c r="TU40" s="99"/>
      <c r="TV40" s="99"/>
      <c r="TW40" s="99"/>
      <c r="TX40" s="99"/>
      <c r="TY40" s="99"/>
      <c r="TZ40" s="99"/>
      <c r="UA40" s="99"/>
      <c r="UB40" s="99"/>
      <c r="UC40" s="99"/>
      <c r="UD40" s="99"/>
      <c r="UE40" s="99"/>
      <c r="UF40" s="99"/>
      <c r="UG40" s="99"/>
      <c r="UH40" s="99"/>
      <c r="UI40" s="99"/>
      <c r="UJ40" s="99"/>
      <c r="UK40" s="99"/>
      <c r="UL40" s="99"/>
      <c r="UM40" s="99"/>
      <c r="UN40" s="99"/>
      <c r="UO40" s="99"/>
      <c r="UP40" s="99"/>
      <c r="UQ40" s="99"/>
      <c r="UR40" s="99"/>
      <c r="US40" s="99"/>
      <c r="UT40" s="99"/>
      <c r="UU40" s="99"/>
      <c r="UV40" s="99"/>
      <c r="UW40" s="99"/>
      <c r="UX40" s="99"/>
      <c r="UY40" s="99"/>
      <c r="UZ40" s="99"/>
      <c r="VA40" s="99"/>
      <c r="VB40" s="99"/>
      <c r="VC40" s="99"/>
      <c r="VD40" s="99"/>
      <c r="VE40" s="99"/>
      <c r="VF40" s="99"/>
      <c r="VG40" s="99"/>
      <c r="VH40" s="99"/>
      <c r="VI40" s="99"/>
      <c r="VJ40" s="99"/>
      <c r="VK40" s="99"/>
      <c r="VL40" s="99"/>
      <c r="VM40" s="99"/>
      <c r="VN40" s="99"/>
      <c r="VO40" s="99"/>
      <c r="VP40" s="99"/>
      <c r="VQ40" s="99"/>
      <c r="VR40" s="99"/>
      <c r="VS40" s="99"/>
      <c r="VT40" s="99"/>
      <c r="VU40" s="99"/>
      <c r="VV40" s="99"/>
      <c r="VW40" s="99"/>
      <c r="VX40" s="99"/>
      <c r="VY40" s="99"/>
      <c r="VZ40" s="99"/>
      <c r="WA40" s="99"/>
      <c r="WB40" s="99"/>
      <c r="WC40" s="99"/>
      <c r="WD40" s="99"/>
      <c r="WE40" s="99"/>
      <c r="WF40" s="99"/>
      <c r="WG40" s="99"/>
      <c r="WH40" s="99"/>
      <c r="WI40" s="99"/>
      <c r="WJ40" s="99"/>
      <c r="WK40" s="99"/>
      <c r="WL40" s="99"/>
      <c r="WM40" s="99"/>
      <c r="WN40" s="99"/>
      <c r="WO40" s="99"/>
      <c r="WP40" s="99"/>
      <c r="WQ40" s="99"/>
      <c r="WR40" s="99"/>
      <c r="WS40" s="99"/>
      <c r="WT40" s="99"/>
      <c r="WU40" s="99"/>
      <c r="WV40" s="99"/>
      <c r="WW40" s="99"/>
      <c r="WX40" s="99"/>
      <c r="WY40" s="99"/>
      <c r="WZ40" s="99"/>
      <c r="XA40" s="99"/>
      <c r="XB40" s="99"/>
      <c r="XC40" s="99"/>
      <c r="XD40" s="99"/>
      <c r="XE40" s="99"/>
      <c r="XF40" s="99"/>
      <c r="XG40" s="99"/>
      <c r="XH40" s="99"/>
      <c r="XI40" s="99"/>
      <c r="XJ40" s="99"/>
      <c r="XK40" s="99"/>
      <c r="XL40" s="99"/>
      <c r="XM40" s="99"/>
      <c r="XN40" s="99"/>
      <c r="XO40" s="99"/>
      <c r="XP40" s="99"/>
      <c r="XQ40" s="99"/>
      <c r="XR40" s="99"/>
      <c r="XS40" s="99"/>
      <c r="XT40" s="99"/>
      <c r="XU40" s="99"/>
      <c r="XV40" s="99"/>
      <c r="XW40" s="99"/>
      <c r="XX40" s="99"/>
      <c r="XY40" s="99"/>
      <c r="XZ40" s="99"/>
      <c r="YA40" s="99"/>
      <c r="YB40" s="99"/>
      <c r="YC40" s="99"/>
      <c r="YD40" s="99"/>
      <c r="YE40" s="99"/>
      <c r="YF40" s="99"/>
      <c r="YG40" s="99"/>
      <c r="YH40" s="99"/>
      <c r="YI40" s="99"/>
      <c r="YJ40" s="99"/>
      <c r="YK40" s="99"/>
      <c r="YL40" s="99"/>
      <c r="YM40" s="99"/>
      <c r="YN40" s="99"/>
      <c r="YO40" s="99"/>
      <c r="YP40" s="99"/>
      <c r="YQ40" s="99"/>
      <c r="YR40" s="99"/>
      <c r="YS40" s="99"/>
      <c r="YT40" s="99"/>
      <c r="YU40" s="99"/>
      <c r="YV40" s="99"/>
      <c r="YW40" s="99"/>
      <c r="YX40" s="99"/>
      <c r="YY40" s="99"/>
      <c r="YZ40" s="99"/>
      <c r="ZA40" s="99"/>
      <c r="ZB40" s="99"/>
      <c r="ZC40" s="99"/>
      <c r="ZD40" s="99"/>
      <c r="ZE40" s="99"/>
      <c r="ZF40" s="99"/>
      <c r="ZG40" s="99"/>
      <c r="ZH40" s="99"/>
      <c r="ZI40" s="99"/>
      <c r="ZJ40" s="99"/>
      <c r="ZK40" s="99"/>
      <c r="ZL40" s="99"/>
      <c r="ZM40" s="99"/>
      <c r="ZN40" s="99"/>
      <c r="ZO40" s="99"/>
      <c r="ZP40" s="99"/>
      <c r="ZQ40" s="99"/>
      <c r="ZR40" s="99"/>
      <c r="ZS40" s="99"/>
      <c r="ZT40" s="99"/>
      <c r="ZU40" s="99"/>
      <c r="ZV40" s="99"/>
      <c r="ZW40" s="99"/>
      <c r="ZX40" s="99"/>
      <c r="ZY40" s="99"/>
      <c r="ZZ40" s="99"/>
      <c r="AAA40" s="99"/>
      <c r="AAB40" s="99"/>
      <c r="AAC40" s="99"/>
      <c r="AAD40" s="99"/>
      <c r="AAE40" s="99"/>
      <c r="AAF40" s="99"/>
      <c r="AAG40" s="99"/>
      <c r="AAH40" s="99"/>
      <c r="AAI40" s="99"/>
      <c r="AAJ40" s="99"/>
      <c r="AAK40" s="99"/>
      <c r="AAL40" s="99"/>
      <c r="AAM40" s="99"/>
      <c r="AAN40" s="99"/>
      <c r="AAO40" s="99"/>
      <c r="AAP40" s="99"/>
      <c r="AAQ40" s="99"/>
      <c r="AAR40" s="99"/>
      <c r="AAS40" s="99"/>
      <c r="AAT40" s="99"/>
      <c r="AAU40" s="99"/>
      <c r="AAV40" s="99"/>
      <c r="AAW40" s="99"/>
      <c r="AAX40" s="99"/>
      <c r="AAY40" s="99"/>
      <c r="AAZ40" s="99"/>
      <c r="ABA40" s="99"/>
      <c r="ABB40" s="99"/>
      <c r="ABC40" s="99"/>
      <c r="ABD40" s="99"/>
      <c r="ABE40" s="99"/>
      <c r="ABF40" s="99"/>
      <c r="ABG40" s="99"/>
      <c r="ABH40" s="99"/>
      <c r="ABI40" s="99"/>
      <c r="ABJ40" s="99"/>
      <c r="ABK40" s="99"/>
      <c r="ABL40" s="99"/>
      <c r="ABM40" s="99"/>
      <c r="ABN40" s="99"/>
      <c r="ABO40" s="99"/>
      <c r="ABP40" s="99"/>
      <c r="ABQ40" s="99"/>
      <c r="ABR40" s="99"/>
      <c r="ABS40" s="99"/>
      <c r="ABT40" s="99"/>
      <c r="ABU40" s="99"/>
      <c r="ABV40" s="99"/>
      <c r="ABW40" s="99"/>
      <c r="ABX40" s="99"/>
      <c r="ABY40" s="99"/>
      <c r="ABZ40" s="99"/>
      <c r="ACA40" s="99"/>
      <c r="ACB40" s="99"/>
      <c r="ACC40" s="99"/>
      <c r="ACD40" s="99"/>
      <c r="ACE40" s="99"/>
      <c r="ACF40" s="99"/>
      <c r="ACG40" s="99"/>
      <c r="ACH40" s="99"/>
      <c r="ACI40" s="99"/>
      <c r="ACJ40" s="99"/>
      <c r="ACK40" s="99"/>
      <c r="ACL40" s="99"/>
      <c r="ACM40" s="99"/>
      <c r="ACN40" s="99"/>
      <c r="ACO40" s="99"/>
      <c r="ACP40" s="99"/>
      <c r="ACQ40" s="99"/>
      <c r="ACR40" s="99"/>
      <c r="ACS40" s="99"/>
      <c r="ACT40" s="99"/>
      <c r="ACU40" s="99"/>
      <c r="ACV40" s="99"/>
      <c r="ACW40" s="99"/>
      <c r="ACX40" s="99"/>
      <c r="ACY40" s="99"/>
      <c r="ACZ40" s="99"/>
      <c r="ADA40" s="99"/>
      <c r="ADB40" s="99"/>
      <c r="ADC40" s="99"/>
      <c r="ADD40" s="99"/>
      <c r="ADE40" s="99"/>
      <c r="ADF40" s="99"/>
      <c r="ADG40" s="99"/>
      <c r="ADH40" s="99"/>
      <c r="ADI40" s="99"/>
      <c r="ADJ40" s="99"/>
      <c r="ADK40" s="99"/>
      <c r="ADL40" s="99"/>
      <c r="ADM40" s="99"/>
      <c r="ADN40" s="99"/>
      <c r="ADO40" s="99"/>
      <c r="ADP40" s="99"/>
      <c r="ADQ40" s="99"/>
      <c r="ADR40" s="99"/>
      <c r="ADS40" s="99"/>
      <c r="ADT40" s="99"/>
      <c r="ADU40" s="99"/>
      <c r="ADV40" s="99"/>
      <c r="ADW40" s="99"/>
      <c r="ADX40" s="99"/>
      <c r="ADY40" s="99"/>
      <c r="ADZ40" s="99"/>
      <c r="AEA40" s="99"/>
      <c r="AEB40" s="99"/>
      <c r="AEC40" s="99"/>
      <c r="AED40" s="99"/>
      <c r="AEE40" s="99"/>
      <c r="AEF40" s="99"/>
      <c r="AEG40" s="99"/>
      <c r="AEH40" s="99"/>
      <c r="AEI40" s="99"/>
      <c r="AEJ40" s="99"/>
      <c r="AEK40" s="99"/>
      <c r="AEL40" s="99"/>
      <c r="AEM40" s="99"/>
      <c r="AEN40" s="99"/>
      <c r="AEO40" s="99"/>
      <c r="AEP40" s="99"/>
      <c r="AEQ40" s="99"/>
      <c r="AER40" s="99"/>
      <c r="AES40" s="99"/>
      <c r="AET40" s="99"/>
      <c r="AEU40" s="99"/>
      <c r="AEV40" s="99"/>
      <c r="AEW40" s="99"/>
      <c r="AEX40" s="99"/>
      <c r="AEY40" s="99"/>
      <c r="AEZ40" s="99"/>
      <c r="AFA40" s="99"/>
      <c r="AFB40" s="99"/>
      <c r="AFC40" s="99"/>
      <c r="AFD40" s="99"/>
      <c r="AFE40" s="99"/>
      <c r="AFF40" s="99"/>
      <c r="AFG40" s="99"/>
      <c r="AFH40" s="99"/>
      <c r="AFI40" s="99"/>
      <c r="AFJ40" s="99"/>
      <c r="AFK40" s="99"/>
      <c r="AFL40" s="99"/>
      <c r="AFM40" s="99"/>
      <c r="AFN40" s="99"/>
      <c r="AFO40" s="99"/>
      <c r="AFP40" s="99"/>
      <c r="AFQ40" s="99"/>
      <c r="AFR40" s="99"/>
      <c r="AFS40" s="99"/>
      <c r="AFT40" s="99"/>
      <c r="AFU40" s="99"/>
      <c r="AFV40" s="99"/>
      <c r="AFW40" s="99"/>
      <c r="AFX40" s="99"/>
      <c r="AFY40" s="99"/>
      <c r="AFZ40" s="99"/>
      <c r="AGA40" s="99"/>
      <c r="AGB40" s="99"/>
      <c r="AGC40" s="99"/>
      <c r="AGD40" s="99"/>
      <c r="AGE40" s="99"/>
      <c r="AGF40" s="99"/>
      <c r="AGG40" s="99"/>
      <c r="AGH40" s="99"/>
      <c r="AGI40" s="99"/>
      <c r="AGJ40" s="99"/>
      <c r="AGK40" s="99"/>
      <c r="AGL40" s="99"/>
      <c r="AGM40" s="99"/>
      <c r="AGN40" s="99"/>
      <c r="AGO40" s="99"/>
      <c r="AGP40" s="99"/>
      <c r="AGQ40" s="99"/>
      <c r="AGR40" s="99"/>
      <c r="AGS40" s="99"/>
      <c r="AGT40" s="99"/>
      <c r="AGU40" s="99"/>
      <c r="AGV40" s="99"/>
      <c r="AGW40" s="99"/>
      <c r="AGX40" s="99"/>
      <c r="AGY40" s="99"/>
      <c r="AGZ40" s="99"/>
      <c r="AHA40" s="99"/>
      <c r="AHB40" s="99"/>
      <c r="AHC40" s="99"/>
      <c r="AHD40" s="99"/>
      <c r="AHE40" s="99"/>
      <c r="AHF40" s="99"/>
      <c r="AHG40" s="99"/>
      <c r="AHH40" s="99"/>
      <c r="AHI40" s="99"/>
      <c r="AHJ40" s="99"/>
      <c r="AHK40" s="99"/>
      <c r="AHL40" s="99"/>
      <c r="AHM40" s="99"/>
      <c r="AHN40" s="99"/>
      <c r="AHO40" s="99"/>
      <c r="AHP40" s="99"/>
      <c r="AHQ40" s="99"/>
      <c r="AHR40" s="99"/>
      <c r="AHS40" s="99"/>
      <c r="AHT40" s="99"/>
      <c r="AHU40" s="99"/>
      <c r="AHV40" s="99"/>
      <c r="AHW40" s="99"/>
      <c r="AHX40" s="99"/>
      <c r="AHY40" s="99"/>
      <c r="AHZ40" s="99"/>
      <c r="AIA40" s="99"/>
      <c r="AIB40" s="99"/>
      <c r="AIC40" s="99"/>
      <c r="AID40" s="99"/>
      <c r="AIE40" s="99"/>
      <c r="AIF40" s="99"/>
      <c r="AIG40" s="99"/>
      <c r="AIH40" s="99"/>
      <c r="AII40" s="99"/>
      <c r="AIJ40" s="99"/>
      <c r="AIK40" s="99"/>
      <c r="AIL40" s="99"/>
      <c r="AIM40" s="99"/>
      <c r="AIN40" s="99"/>
      <c r="AIO40" s="99"/>
      <c r="AIP40" s="99"/>
      <c r="AIQ40" s="99"/>
      <c r="AIR40" s="99"/>
      <c r="AIS40" s="99"/>
      <c r="AIT40" s="99"/>
      <c r="AIU40" s="99"/>
      <c r="AIV40" s="99"/>
      <c r="AIW40" s="99"/>
      <c r="AIX40" s="99"/>
      <c r="AIY40" s="99"/>
      <c r="AIZ40" s="99"/>
      <c r="AJA40" s="99"/>
      <c r="AJB40" s="99"/>
      <c r="AJC40" s="99"/>
      <c r="AJD40" s="99"/>
      <c r="AJE40" s="99"/>
      <c r="AJF40" s="99"/>
      <c r="AJG40" s="99"/>
      <c r="AJH40" s="99"/>
      <c r="AJI40" s="99"/>
      <c r="AJJ40" s="99"/>
      <c r="AJK40" s="99"/>
      <c r="AJL40" s="99"/>
      <c r="AJM40" s="99"/>
      <c r="AJN40" s="99"/>
      <c r="AJO40" s="99"/>
      <c r="AJP40" s="99"/>
      <c r="AJQ40" s="99"/>
      <c r="AJR40" s="99"/>
      <c r="AJS40" s="99"/>
      <c r="AJT40" s="99"/>
      <c r="AJU40" s="99"/>
      <c r="AJV40" s="99"/>
      <c r="AJW40" s="99"/>
      <c r="AJX40" s="99"/>
      <c r="AJY40" s="99"/>
      <c r="AJZ40" s="99"/>
      <c r="AKA40" s="99"/>
      <c r="AKB40" s="99"/>
      <c r="AKC40" s="99"/>
      <c r="AKD40" s="99"/>
      <c r="AKE40" s="99"/>
      <c r="AKF40" s="99"/>
      <c r="AKG40" s="99"/>
      <c r="AKH40" s="99"/>
      <c r="AKI40" s="99"/>
      <c r="AKJ40" s="99"/>
      <c r="AKK40" s="99"/>
      <c r="AKL40" s="99"/>
      <c r="AKM40" s="99"/>
      <c r="AKN40" s="99"/>
      <c r="AKO40" s="99"/>
      <c r="AKP40" s="99"/>
      <c r="AKQ40" s="99"/>
      <c r="AKR40" s="99"/>
      <c r="AKS40" s="99"/>
      <c r="AKT40" s="99"/>
      <c r="AKU40" s="99"/>
      <c r="AKV40" s="99"/>
      <c r="AKW40" s="99"/>
      <c r="AKX40" s="99"/>
      <c r="AKY40" s="99"/>
      <c r="AKZ40" s="99"/>
      <c r="ALA40" s="99"/>
      <c r="ALB40" s="99"/>
      <c r="ALC40" s="99"/>
      <c r="ALD40" s="99"/>
      <c r="ALE40" s="99"/>
      <c r="ALF40" s="99"/>
      <c r="ALG40" s="99"/>
      <c r="ALH40" s="99"/>
      <c r="ALI40" s="99"/>
      <c r="ALJ40" s="99"/>
      <c r="ALK40" s="99"/>
      <c r="ALL40" s="99"/>
      <c r="ALM40" s="99"/>
      <c r="ALN40" s="99"/>
      <c r="ALO40" s="99"/>
      <c r="ALP40" s="99"/>
      <c r="ALQ40" s="99"/>
      <c r="ALR40" s="99"/>
      <c r="ALS40" s="99"/>
      <c r="ALT40" s="99"/>
      <c r="ALU40" s="99"/>
      <c r="ALV40" s="99"/>
      <c r="ALW40" s="99"/>
      <c r="ALX40" s="99"/>
      <c r="ALY40" s="99"/>
      <c r="ALZ40" s="99"/>
      <c r="AMA40" s="99"/>
      <c r="AMB40" s="99"/>
      <c r="AMC40" s="99"/>
      <c r="AMD40" s="99"/>
      <c r="AME40" s="99"/>
      <c r="AMF40" s="99"/>
      <c r="AMG40" s="99"/>
      <c r="AMH40" s="99"/>
      <c r="AMI40" s="99"/>
      <c r="AMJ40" s="99"/>
    </row>
    <row r="41" spans="1:1024" ht="15.75" customHeight="1">
      <c r="A41" s="98"/>
      <c r="B41" s="597"/>
      <c r="C41" s="597"/>
      <c r="D41" s="597"/>
      <c r="E41" s="597"/>
      <c r="F41" s="597"/>
      <c r="G41" s="125"/>
      <c r="H41" s="122" t="s">
        <v>44</v>
      </c>
      <c r="I41" s="121"/>
      <c r="J41" s="121"/>
      <c r="K41" s="121"/>
      <c r="L41" s="121"/>
      <c r="M41" s="121"/>
      <c r="N41" s="121"/>
      <c r="O41" s="121"/>
      <c r="P41" s="121"/>
      <c r="Q41" s="121"/>
      <c r="R41" s="121"/>
      <c r="S41" s="121"/>
      <c r="T41" s="121"/>
      <c r="U41" s="121"/>
      <c r="V41" s="121"/>
      <c r="W41" s="121"/>
      <c r="X41" s="121"/>
      <c r="Y41" s="121"/>
      <c r="Z41" s="125"/>
      <c r="AA41" s="127" t="s">
        <v>100</v>
      </c>
      <c r="AB41" s="127" t="s">
        <v>101</v>
      </c>
      <c r="AC41" s="127" t="s">
        <v>102</v>
      </c>
      <c r="AD41" s="146"/>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c r="KJ41" s="99"/>
      <c r="KK41" s="99"/>
      <c r="KL41" s="99"/>
      <c r="KM41" s="99"/>
      <c r="KN41" s="99"/>
      <c r="KO41" s="99"/>
      <c r="KP41" s="99"/>
      <c r="KQ41" s="99"/>
      <c r="KR41" s="99"/>
      <c r="KS41" s="99"/>
      <c r="KT41" s="99"/>
      <c r="KU41" s="99"/>
      <c r="KV41" s="99"/>
      <c r="KW41" s="99"/>
      <c r="KX41" s="99"/>
      <c r="KY41" s="99"/>
      <c r="KZ41" s="99"/>
      <c r="LA41" s="99"/>
      <c r="LB41" s="99"/>
      <c r="LC41" s="99"/>
      <c r="LD41" s="99"/>
      <c r="LE41" s="99"/>
      <c r="LF41" s="99"/>
      <c r="LG41" s="99"/>
      <c r="LH41" s="99"/>
      <c r="LI41" s="99"/>
      <c r="LJ41" s="99"/>
      <c r="LK41" s="99"/>
      <c r="LL41" s="99"/>
      <c r="LM41" s="99"/>
      <c r="LN41" s="99"/>
      <c r="LO41" s="99"/>
      <c r="LP41" s="99"/>
      <c r="LQ41" s="99"/>
      <c r="LR41" s="99"/>
      <c r="LS41" s="99"/>
      <c r="LT41" s="99"/>
      <c r="LU41" s="99"/>
      <c r="LV41" s="99"/>
      <c r="LW41" s="99"/>
      <c r="LX41" s="99"/>
      <c r="LY41" s="99"/>
      <c r="LZ41" s="99"/>
      <c r="MA41" s="99"/>
      <c r="MB41" s="99"/>
      <c r="MC41" s="99"/>
      <c r="MD41" s="99"/>
      <c r="ME41" s="99"/>
      <c r="MF41" s="99"/>
      <c r="MG41" s="99"/>
      <c r="MH41" s="99"/>
      <c r="MI41" s="99"/>
      <c r="MJ41" s="99"/>
      <c r="MK41" s="99"/>
      <c r="ML41" s="99"/>
      <c r="MM41" s="99"/>
      <c r="MN41" s="99"/>
      <c r="MO41" s="99"/>
      <c r="MP41" s="99"/>
      <c r="MQ41" s="99"/>
      <c r="MR41" s="99"/>
      <c r="MS41" s="99"/>
      <c r="MT41" s="99"/>
      <c r="MU41" s="99"/>
      <c r="MV41" s="99"/>
      <c r="MW41" s="99"/>
      <c r="MX41" s="99"/>
      <c r="MY41" s="99"/>
      <c r="MZ41" s="99"/>
      <c r="NA41" s="99"/>
      <c r="NB41" s="99"/>
      <c r="NC41" s="99"/>
      <c r="ND41" s="99"/>
      <c r="NE41" s="99"/>
      <c r="NF41" s="99"/>
      <c r="NG41" s="99"/>
      <c r="NH41" s="99"/>
      <c r="NI41" s="99"/>
      <c r="NJ41" s="99"/>
      <c r="NK41" s="99"/>
      <c r="NL41" s="99"/>
      <c r="NM41" s="99"/>
      <c r="NN41" s="99"/>
      <c r="NO41" s="99"/>
      <c r="NP41" s="99"/>
      <c r="NQ41" s="99"/>
      <c r="NR41" s="99"/>
      <c r="NS41" s="99"/>
      <c r="NT41" s="99"/>
      <c r="NU41" s="99"/>
      <c r="NV41" s="99"/>
      <c r="NW41" s="99"/>
      <c r="NX41" s="99"/>
      <c r="NY41" s="99"/>
      <c r="NZ41" s="99"/>
      <c r="OA41" s="99"/>
      <c r="OB41" s="99"/>
      <c r="OC41" s="99"/>
      <c r="OD41" s="99"/>
      <c r="OE41" s="99"/>
      <c r="OF41" s="99"/>
      <c r="OG41" s="99"/>
      <c r="OH41" s="99"/>
      <c r="OI41" s="99"/>
      <c r="OJ41" s="99"/>
      <c r="OK41" s="99"/>
      <c r="OL41" s="99"/>
      <c r="OM41" s="99"/>
      <c r="ON41" s="99"/>
      <c r="OO41" s="99"/>
      <c r="OP41" s="99"/>
      <c r="OQ41" s="99"/>
      <c r="OR41" s="99"/>
      <c r="OS41" s="99"/>
      <c r="OT41" s="99"/>
      <c r="OU41" s="99"/>
      <c r="OV41" s="99"/>
      <c r="OW41" s="99"/>
      <c r="OX41" s="99"/>
      <c r="OY41" s="99"/>
      <c r="OZ41" s="99"/>
      <c r="PA41" s="99"/>
      <c r="PB41" s="99"/>
      <c r="PC41" s="99"/>
      <c r="PD41" s="99"/>
      <c r="PE41" s="99"/>
      <c r="PF41" s="99"/>
      <c r="PG41" s="99"/>
      <c r="PH41" s="99"/>
      <c r="PI41" s="99"/>
      <c r="PJ41" s="99"/>
      <c r="PK41" s="99"/>
      <c r="PL41" s="99"/>
      <c r="PM41" s="99"/>
      <c r="PN41" s="99"/>
      <c r="PO41" s="99"/>
      <c r="PP41" s="99"/>
      <c r="PQ41" s="99"/>
      <c r="PR41" s="99"/>
      <c r="PS41" s="99"/>
      <c r="PT41" s="99"/>
      <c r="PU41" s="99"/>
      <c r="PV41" s="99"/>
      <c r="PW41" s="99"/>
      <c r="PX41" s="99"/>
      <c r="PY41" s="99"/>
      <c r="PZ41" s="99"/>
      <c r="QA41" s="99"/>
      <c r="QB41" s="99"/>
      <c r="QC41" s="99"/>
      <c r="QD41" s="99"/>
      <c r="QE41" s="99"/>
      <c r="QF41" s="99"/>
      <c r="QG41" s="99"/>
      <c r="QH41" s="99"/>
      <c r="QI41" s="99"/>
      <c r="QJ41" s="99"/>
      <c r="QK41" s="99"/>
      <c r="QL41" s="99"/>
      <c r="QM41" s="99"/>
      <c r="QN41" s="99"/>
      <c r="QO41" s="99"/>
      <c r="QP41" s="99"/>
      <c r="QQ41" s="99"/>
      <c r="QR41" s="99"/>
      <c r="QS41" s="99"/>
      <c r="QT41" s="99"/>
      <c r="QU41" s="99"/>
      <c r="QV41" s="99"/>
      <c r="QW41" s="99"/>
      <c r="QX41" s="99"/>
      <c r="QY41" s="99"/>
      <c r="QZ41" s="99"/>
      <c r="RA41" s="99"/>
      <c r="RB41" s="99"/>
      <c r="RC41" s="99"/>
      <c r="RD41" s="99"/>
      <c r="RE41" s="99"/>
      <c r="RF41" s="99"/>
      <c r="RG41" s="99"/>
      <c r="RH41" s="99"/>
      <c r="RI41" s="99"/>
      <c r="RJ41" s="99"/>
      <c r="RK41" s="99"/>
      <c r="RL41" s="99"/>
      <c r="RM41" s="99"/>
      <c r="RN41" s="99"/>
      <c r="RO41" s="99"/>
      <c r="RP41" s="99"/>
      <c r="RQ41" s="99"/>
      <c r="RR41" s="99"/>
      <c r="RS41" s="99"/>
      <c r="RT41" s="99"/>
      <c r="RU41" s="99"/>
      <c r="RV41" s="99"/>
      <c r="RW41" s="99"/>
      <c r="RX41" s="99"/>
      <c r="RY41" s="99"/>
      <c r="RZ41" s="99"/>
      <c r="SA41" s="99"/>
      <c r="SB41" s="99"/>
      <c r="SC41" s="99"/>
      <c r="SD41" s="99"/>
      <c r="SE41" s="99"/>
      <c r="SF41" s="99"/>
      <c r="SG41" s="99"/>
      <c r="SH41" s="99"/>
      <c r="SI41" s="99"/>
      <c r="SJ41" s="99"/>
      <c r="SK41" s="99"/>
      <c r="SL41" s="99"/>
      <c r="SM41" s="99"/>
      <c r="SN41" s="99"/>
      <c r="SO41" s="99"/>
      <c r="SP41" s="99"/>
      <c r="SQ41" s="99"/>
      <c r="SR41" s="99"/>
      <c r="SS41" s="99"/>
      <c r="ST41" s="99"/>
      <c r="SU41" s="99"/>
      <c r="SV41" s="99"/>
      <c r="SW41" s="99"/>
      <c r="SX41" s="99"/>
      <c r="SY41" s="99"/>
      <c r="SZ41" s="99"/>
      <c r="TA41" s="99"/>
      <c r="TB41" s="99"/>
      <c r="TC41" s="99"/>
      <c r="TD41" s="99"/>
      <c r="TE41" s="99"/>
      <c r="TF41" s="99"/>
      <c r="TG41" s="99"/>
      <c r="TH41" s="99"/>
      <c r="TI41" s="99"/>
      <c r="TJ41" s="99"/>
      <c r="TK41" s="99"/>
      <c r="TL41" s="99"/>
      <c r="TM41" s="99"/>
      <c r="TN41" s="99"/>
      <c r="TO41" s="99"/>
      <c r="TP41" s="99"/>
      <c r="TQ41" s="99"/>
      <c r="TR41" s="99"/>
      <c r="TS41" s="99"/>
      <c r="TT41" s="99"/>
      <c r="TU41" s="99"/>
      <c r="TV41" s="99"/>
      <c r="TW41" s="99"/>
      <c r="TX41" s="99"/>
      <c r="TY41" s="99"/>
      <c r="TZ41" s="99"/>
      <c r="UA41" s="99"/>
      <c r="UB41" s="99"/>
      <c r="UC41" s="99"/>
      <c r="UD41" s="99"/>
      <c r="UE41" s="99"/>
      <c r="UF41" s="99"/>
      <c r="UG41" s="99"/>
      <c r="UH41" s="99"/>
      <c r="UI41" s="99"/>
      <c r="UJ41" s="99"/>
      <c r="UK41" s="99"/>
      <c r="UL41" s="99"/>
      <c r="UM41" s="99"/>
      <c r="UN41" s="99"/>
      <c r="UO41" s="99"/>
      <c r="UP41" s="99"/>
      <c r="UQ41" s="99"/>
      <c r="UR41" s="99"/>
      <c r="US41" s="99"/>
      <c r="UT41" s="99"/>
      <c r="UU41" s="99"/>
      <c r="UV41" s="99"/>
      <c r="UW41" s="99"/>
      <c r="UX41" s="99"/>
      <c r="UY41" s="99"/>
      <c r="UZ41" s="99"/>
      <c r="VA41" s="99"/>
      <c r="VB41" s="99"/>
      <c r="VC41" s="99"/>
      <c r="VD41" s="99"/>
      <c r="VE41" s="99"/>
      <c r="VF41" s="99"/>
      <c r="VG41" s="99"/>
      <c r="VH41" s="99"/>
      <c r="VI41" s="99"/>
      <c r="VJ41" s="99"/>
      <c r="VK41" s="99"/>
      <c r="VL41" s="99"/>
      <c r="VM41" s="99"/>
      <c r="VN41" s="99"/>
      <c r="VO41" s="99"/>
      <c r="VP41" s="99"/>
      <c r="VQ41" s="99"/>
      <c r="VR41" s="99"/>
      <c r="VS41" s="99"/>
      <c r="VT41" s="99"/>
      <c r="VU41" s="99"/>
      <c r="VV41" s="99"/>
      <c r="VW41" s="99"/>
      <c r="VX41" s="99"/>
      <c r="VY41" s="99"/>
      <c r="VZ41" s="99"/>
      <c r="WA41" s="99"/>
      <c r="WB41" s="99"/>
      <c r="WC41" s="99"/>
      <c r="WD41" s="99"/>
      <c r="WE41" s="99"/>
      <c r="WF41" s="99"/>
      <c r="WG41" s="99"/>
      <c r="WH41" s="99"/>
      <c r="WI41" s="99"/>
      <c r="WJ41" s="99"/>
      <c r="WK41" s="99"/>
      <c r="WL41" s="99"/>
      <c r="WM41" s="99"/>
      <c r="WN41" s="99"/>
      <c r="WO41" s="99"/>
      <c r="WP41" s="99"/>
      <c r="WQ41" s="99"/>
      <c r="WR41" s="99"/>
      <c r="WS41" s="99"/>
      <c r="WT41" s="99"/>
      <c r="WU41" s="99"/>
      <c r="WV41" s="99"/>
      <c r="WW41" s="99"/>
      <c r="WX41" s="99"/>
      <c r="WY41" s="99"/>
      <c r="WZ41" s="99"/>
      <c r="XA41" s="99"/>
      <c r="XB41" s="99"/>
      <c r="XC41" s="99"/>
      <c r="XD41" s="99"/>
      <c r="XE41" s="99"/>
      <c r="XF41" s="99"/>
      <c r="XG41" s="99"/>
      <c r="XH41" s="99"/>
      <c r="XI41" s="99"/>
      <c r="XJ41" s="99"/>
      <c r="XK41" s="99"/>
      <c r="XL41" s="99"/>
      <c r="XM41" s="99"/>
      <c r="XN41" s="99"/>
      <c r="XO41" s="99"/>
      <c r="XP41" s="99"/>
      <c r="XQ41" s="99"/>
      <c r="XR41" s="99"/>
      <c r="XS41" s="99"/>
      <c r="XT41" s="99"/>
      <c r="XU41" s="99"/>
      <c r="XV41" s="99"/>
      <c r="XW41" s="99"/>
      <c r="XX41" s="99"/>
      <c r="XY41" s="99"/>
      <c r="XZ41" s="99"/>
      <c r="YA41" s="99"/>
      <c r="YB41" s="99"/>
      <c r="YC41" s="99"/>
      <c r="YD41" s="99"/>
      <c r="YE41" s="99"/>
      <c r="YF41" s="99"/>
      <c r="YG41" s="99"/>
      <c r="YH41" s="99"/>
      <c r="YI41" s="99"/>
      <c r="YJ41" s="99"/>
      <c r="YK41" s="99"/>
      <c r="YL41" s="99"/>
      <c r="YM41" s="99"/>
      <c r="YN41" s="99"/>
      <c r="YO41" s="99"/>
      <c r="YP41" s="99"/>
      <c r="YQ41" s="99"/>
      <c r="YR41" s="99"/>
      <c r="YS41" s="99"/>
      <c r="YT41" s="99"/>
      <c r="YU41" s="99"/>
      <c r="YV41" s="99"/>
      <c r="YW41" s="99"/>
      <c r="YX41" s="99"/>
      <c r="YY41" s="99"/>
      <c r="YZ41" s="99"/>
      <c r="ZA41" s="99"/>
      <c r="ZB41" s="99"/>
      <c r="ZC41" s="99"/>
      <c r="ZD41" s="99"/>
      <c r="ZE41" s="99"/>
      <c r="ZF41" s="99"/>
      <c r="ZG41" s="99"/>
      <c r="ZH41" s="99"/>
      <c r="ZI41" s="99"/>
      <c r="ZJ41" s="99"/>
      <c r="ZK41" s="99"/>
      <c r="ZL41" s="99"/>
      <c r="ZM41" s="99"/>
      <c r="ZN41" s="99"/>
      <c r="ZO41" s="99"/>
      <c r="ZP41" s="99"/>
      <c r="ZQ41" s="99"/>
      <c r="ZR41" s="99"/>
      <c r="ZS41" s="99"/>
      <c r="ZT41" s="99"/>
      <c r="ZU41" s="99"/>
      <c r="ZV41" s="99"/>
      <c r="ZW41" s="99"/>
      <c r="ZX41" s="99"/>
      <c r="ZY41" s="99"/>
      <c r="ZZ41" s="99"/>
      <c r="AAA41" s="99"/>
      <c r="AAB41" s="99"/>
      <c r="AAC41" s="99"/>
      <c r="AAD41" s="99"/>
      <c r="AAE41" s="99"/>
      <c r="AAF41" s="99"/>
      <c r="AAG41" s="99"/>
      <c r="AAH41" s="99"/>
      <c r="AAI41" s="99"/>
      <c r="AAJ41" s="99"/>
      <c r="AAK41" s="99"/>
      <c r="AAL41" s="99"/>
      <c r="AAM41" s="99"/>
      <c r="AAN41" s="99"/>
      <c r="AAO41" s="99"/>
      <c r="AAP41" s="99"/>
      <c r="AAQ41" s="99"/>
      <c r="AAR41" s="99"/>
      <c r="AAS41" s="99"/>
      <c r="AAT41" s="99"/>
      <c r="AAU41" s="99"/>
      <c r="AAV41" s="99"/>
      <c r="AAW41" s="99"/>
      <c r="AAX41" s="99"/>
      <c r="AAY41" s="99"/>
      <c r="AAZ41" s="99"/>
      <c r="ABA41" s="99"/>
      <c r="ABB41" s="99"/>
      <c r="ABC41" s="99"/>
      <c r="ABD41" s="99"/>
      <c r="ABE41" s="99"/>
      <c r="ABF41" s="99"/>
      <c r="ABG41" s="99"/>
      <c r="ABH41" s="99"/>
      <c r="ABI41" s="99"/>
      <c r="ABJ41" s="99"/>
      <c r="ABK41" s="99"/>
      <c r="ABL41" s="99"/>
      <c r="ABM41" s="99"/>
      <c r="ABN41" s="99"/>
      <c r="ABO41" s="99"/>
      <c r="ABP41" s="99"/>
      <c r="ABQ41" s="99"/>
      <c r="ABR41" s="99"/>
      <c r="ABS41" s="99"/>
      <c r="ABT41" s="99"/>
      <c r="ABU41" s="99"/>
      <c r="ABV41" s="99"/>
      <c r="ABW41" s="99"/>
      <c r="ABX41" s="99"/>
      <c r="ABY41" s="99"/>
      <c r="ABZ41" s="99"/>
      <c r="ACA41" s="99"/>
      <c r="ACB41" s="99"/>
      <c r="ACC41" s="99"/>
      <c r="ACD41" s="99"/>
      <c r="ACE41" s="99"/>
      <c r="ACF41" s="99"/>
      <c r="ACG41" s="99"/>
      <c r="ACH41" s="99"/>
      <c r="ACI41" s="99"/>
      <c r="ACJ41" s="99"/>
      <c r="ACK41" s="99"/>
      <c r="ACL41" s="99"/>
      <c r="ACM41" s="99"/>
      <c r="ACN41" s="99"/>
      <c r="ACO41" s="99"/>
      <c r="ACP41" s="99"/>
      <c r="ACQ41" s="99"/>
      <c r="ACR41" s="99"/>
      <c r="ACS41" s="99"/>
      <c r="ACT41" s="99"/>
      <c r="ACU41" s="99"/>
      <c r="ACV41" s="99"/>
      <c r="ACW41" s="99"/>
      <c r="ACX41" s="99"/>
      <c r="ACY41" s="99"/>
      <c r="ACZ41" s="99"/>
      <c r="ADA41" s="99"/>
      <c r="ADB41" s="99"/>
      <c r="ADC41" s="99"/>
      <c r="ADD41" s="99"/>
      <c r="ADE41" s="99"/>
      <c r="ADF41" s="99"/>
      <c r="ADG41" s="99"/>
      <c r="ADH41" s="99"/>
      <c r="ADI41" s="99"/>
      <c r="ADJ41" s="99"/>
      <c r="ADK41" s="99"/>
      <c r="ADL41" s="99"/>
      <c r="ADM41" s="99"/>
      <c r="ADN41" s="99"/>
      <c r="ADO41" s="99"/>
      <c r="ADP41" s="99"/>
      <c r="ADQ41" s="99"/>
      <c r="ADR41" s="99"/>
      <c r="ADS41" s="99"/>
      <c r="ADT41" s="99"/>
      <c r="ADU41" s="99"/>
      <c r="ADV41" s="99"/>
      <c r="ADW41" s="99"/>
      <c r="ADX41" s="99"/>
      <c r="ADY41" s="99"/>
      <c r="ADZ41" s="99"/>
      <c r="AEA41" s="99"/>
      <c r="AEB41" s="99"/>
      <c r="AEC41" s="99"/>
      <c r="AED41" s="99"/>
      <c r="AEE41" s="99"/>
      <c r="AEF41" s="99"/>
      <c r="AEG41" s="99"/>
      <c r="AEH41" s="99"/>
      <c r="AEI41" s="99"/>
      <c r="AEJ41" s="99"/>
      <c r="AEK41" s="99"/>
      <c r="AEL41" s="99"/>
      <c r="AEM41" s="99"/>
      <c r="AEN41" s="99"/>
      <c r="AEO41" s="99"/>
      <c r="AEP41" s="99"/>
      <c r="AEQ41" s="99"/>
      <c r="AER41" s="99"/>
      <c r="AES41" s="99"/>
      <c r="AET41" s="99"/>
      <c r="AEU41" s="99"/>
      <c r="AEV41" s="99"/>
      <c r="AEW41" s="99"/>
      <c r="AEX41" s="99"/>
      <c r="AEY41" s="99"/>
      <c r="AEZ41" s="99"/>
      <c r="AFA41" s="99"/>
      <c r="AFB41" s="99"/>
      <c r="AFC41" s="99"/>
      <c r="AFD41" s="99"/>
      <c r="AFE41" s="99"/>
      <c r="AFF41" s="99"/>
      <c r="AFG41" s="99"/>
      <c r="AFH41" s="99"/>
      <c r="AFI41" s="99"/>
      <c r="AFJ41" s="99"/>
      <c r="AFK41" s="99"/>
      <c r="AFL41" s="99"/>
      <c r="AFM41" s="99"/>
      <c r="AFN41" s="99"/>
      <c r="AFO41" s="99"/>
      <c r="AFP41" s="99"/>
      <c r="AFQ41" s="99"/>
      <c r="AFR41" s="99"/>
      <c r="AFS41" s="99"/>
      <c r="AFT41" s="99"/>
      <c r="AFU41" s="99"/>
      <c r="AFV41" s="99"/>
      <c r="AFW41" s="99"/>
      <c r="AFX41" s="99"/>
      <c r="AFY41" s="99"/>
      <c r="AFZ41" s="99"/>
      <c r="AGA41" s="99"/>
      <c r="AGB41" s="99"/>
      <c r="AGC41" s="99"/>
      <c r="AGD41" s="99"/>
      <c r="AGE41" s="99"/>
      <c r="AGF41" s="99"/>
      <c r="AGG41" s="99"/>
      <c r="AGH41" s="99"/>
      <c r="AGI41" s="99"/>
      <c r="AGJ41" s="99"/>
      <c r="AGK41" s="99"/>
      <c r="AGL41" s="99"/>
      <c r="AGM41" s="99"/>
      <c r="AGN41" s="99"/>
      <c r="AGO41" s="99"/>
      <c r="AGP41" s="99"/>
      <c r="AGQ41" s="99"/>
      <c r="AGR41" s="99"/>
      <c r="AGS41" s="99"/>
      <c r="AGT41" s="99"/>
      <c r="AGU41" s="99"/>
      <c r="AGV41" s="99"/>
      <c r="AGW41" s="99"/>
      <c r="AGX41" s="99"/>
      <c r="AGY41" s="99"/>
      <c r="AGZ41" s="99"/>
      <c r="AHA41" s="99"/>
      <c r="AHB41" s="99"/>
      <c r="AHC41" s="99"/>
      <c r="AHD41" s="99"/>
      <c r="AHE41" s="99"/>
      <c r="AHF41" s="99"/>
      <c r="AHG41" s="99"/>
      <c r="AHH41" s="99"/>
      <c r="AHI41" s="99"/>
      <c r="AHJ41" s="99"/>
      <c r="AHK41" s="99"/>
      <c r="AHL41" s="99"/>
      <c r="AHM41" s="99"/>
      <c r="AHN41" s="99"/>
      <c r="AHO41" s="99"/>
      <c r="AHP41" s="99"/>
      <c r="AHQ41" s="99"/>
      <c r="AHR41" s="99"/>
      <c r="AHS41" s="99"/>
      <c r="AHT41" s="99"/>
      <c r="AHU41" s="99"/>
      <c r="AHV41" s="99"/>
      <c r="AHW41" s="99"/>
      <c r="AHX41" s="99"/>
      <c r="AHY41" s="99"/>
      <c r="AHZ41" s="99"/>
      <c r="AIA41" s="99"/>
      <c r="AIB41" s="99"/>
      <c r="AIC41" s="99"/>
      <c r="AID41" s="99"/>
      <c r="AIE41" s="99"/>
      <c r="AIF41" s="99"/>
      <c r="AIG41" s="99"/>
      <c r="AIH41" s="99"/>
      <c r="AII41" s="99"/>
      <c r="AIJ41" s="99"/>
      <c r="AIK41" s="99"/>
      <c r="AIL41" s="99"/>
      <c r="AIM41" s="99"/>
      <c r="AIN41" s="99"/>
      <c r="AIO41" s="99"/>
      <c r="AIP41" s="99"/>
      <c r="AIQ41" s="99"/>
      <c r="AIR41" s="99"/>
      <c r="AIS41" s="99"/>
      <c r="AIT41" s="99"/>
      <c r="AIU41" s="99"/>
      <c r="AIV41" s="99"/>
      <c r="AIW41" s="99"/>
      <c r="AIX41" s="99"/>
      <c r="AIY41" s="99"/>
      <c r="AIZ41" s="99"/>
      <c r="AJA41" s="99"/>
      <c r="AJB41" s="99"/>
      <c r="AJC41" s="99"/>
      <c r="AJD41" s="99"/>
      <c r="AJE41" s="99"/>
      <c r="AJF41" s="99"/>
      <c r="AJG41" s="99"/>
      <c r="AJH41" s="99"/>
      <c r="AJI41" s="99"/>
      <c r="AJJ41" s="99"/>
      <c r="AJK41" s="99"/>
      <c r="AJL41" s="99"/>
      <c r="AJM41" s="99"/>
      <c r="AJN41" s="99"/>
      <c r="AJO41" s="99"/>
      <c r="AJP41" s="99"/>
      <c r="AJQ41" s="99"/>
      <c r="AJR41" s="99"/>
      <c r="AJS41" s="99"/>
      <c r="AJT41" s="99"/>
      <c r="AJU41" s="99"/>
      <c r="AJV41" s="99"/>
      <c r="AJW41" s="99"/>
      <c r="AJX41" s="99"/>
      <c r="AJY41" s="99"/>
      <c r="AJZ41" s="99"/>
      <c r="AKA41" s="99"/>
      <c r="AKB41" s="99"/>
      <c r="AKC41" s="99"/>
      <c r="AKD41" s="99"/>
      <c r="AKE41" s="99"/>
      <c r="AKF41" s="99"/>
      <c r="AKG41" s="99"/>
      <c r="AKH41" s="99"/>
      <c r="AKI41" s="99"/>
      <c r="AKJ41" s="99"/>
      <c r="AKK41" s="99"/>
      <c r="AKL41" s="99"/>
      <c r="AKM41" s="99"/>
      <c r="AKN41" s="99"/>
      <c r="AKO41" s="99"/>
      <c r="AKP41" s="99"/>
      <c r="AKQ41" s="99"/>
      <c r="AKR41" s="99"/>
      <c r="AKS41" s="99"/>
      <c r="AKT41" s="99"/>
      <c r="AKU41" s="99"/>
      <c r="AKV41" s="99"/>
      <c r="AKW41" s="99"/>
      <c r="AKX41" s="99"/>
      <c r="AKY41" s="99"/>
      <c r="AKZ41" s="99"/>
      <c r="ALA41" s="99"/>
      <c r="ALB41" s="99"/>
      <c r="ALC41" s="99"/>
      <c r="ALD41" s="99"/>
      <c r="ALE41" s="99"/>
      <c r="ALF41" s="99"/>
      <c r="ALG41" s="99"/>
      <c r="ALH41" s="99"/>
      <c r="ALI41" s="99"/>
      <c r="ALJ41" s="99"/>
      <c r="ALK41" s="99"/>
      <c r="ALL41" s="99"/>
      <c r="ALM41" s="99"/>
      <c r="ALN41" s="99"/>
      <c r="ALO41" s="99"/>
      <c r="ALP41" s="99"/>
      <c r="ALQ41" s="99"/>
      <c r="ALR41" s="99"/>
      <c r="ALS41" s="99"/>
      <c r="ALT41" s="99"/>
      <c r="ALU41" s="99"/>
      <c r="ALV41" s="99"/>
      <c r="ALW41" s="99"/>
      <c r="ALX41" s="99"/>
      <c r="ALY41" s="99"/>
      <c r="ALZ41" s="99"/>
      <c r="AMA41" s="99"/>
      <c r="AMB41" s="99"/>
      <c r="AMC41" s="99"/>
      <c r="AMD41" s="99"/>
      <c r="AME41" s="99"/>
      <c r="AMF41" s="99"/>
      <c r="AMG41" s="99"/>
      <c r="AMH41" s="99"/>
      <c r="AMI41" s="99"/>
      <c r="AMJ41" s="99"/>
    </row>
    <row r="42" spans="1:1024" ht="30" customHeight="1">
      <c r="A42" s="98"/>
      <c r="B42" s="597"/>
      <c r="C42" s="597"/>
      <c r="D42" s="597"/>
      <c r="E42" s="597"/>
      <c r="F42" s="597"/>
      <c r="G42" s="125"/>
      <c r="H42" s="121"/>
      <c r="I42" s="129" t="s">
        <v>30</v>
      </c>
      <c r="J42" s="605" t="s">
        <v>45</v>
      </c>
      <c r="K42" s="605"/>
      <c r="L42" s="605"/>
      <c r="M42" s="605"/>
      <c r="N42" s="605"/>
      <c r="O42" s="605"/>
      <c r="P42" s="605"/>
      <c r="Q42" s="605"/>
      <c r="R42" s="605"/>
      <c r="S42" s="605"/>
      <c r="T42" s="605"/>
      <c r="U42" s="605"/>
      <c r="V42" s="600"/>
      <c r="W42" s="600"/>
      <c r="X42" s="131" t="s">
        <v>32</v>
      </c>
      <c r="Y42" s="121"/>
      <c r="Z42" s="125"/>
      <c r="AA42" s="121"/>
      <c r="AB42" s="121"/>
      <c r="AC42" s="114"/>
      <c r="AD42" s="128"/>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c r="IX42" s="99"/>
      <c r="IY42" s="99"/>
      <c r="IZ42" s="99"/>
      <c r="JA42" s="99"/>
      <c r="JB42" s="99"/>
      <c r="JC42" s="99"/>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c r="KJ42" s="99"/>
      <c r="KK42" s="99"/>
      <c r="KL42" s="99"/>
      <c r="KM42" s="99"/>
      <c r="KN42" s="99"/>
      <c r="KO42" s="99"/>
      <c r="KP42" s="99"/>
      <c r="KQ42" s="99"/>
      <c r="KR42" s="99"/>
      <c r="KS42" s="99"/>
      <c r="KT42" s="99"/>
      <c r="KU42" s="99"/>
      <c r="KV42" s="99"/>
      <c r="KW42" s="99"/>
      <c r="KX42" s="99"/>
      <c r="KY42" s="99"/>
      <c r="KZ42" s="99"/>
      <c r="LA42" s="99"/>
      <c r="LB42" s="99"/>
      <c r="LC42" s="99"/>
      <c r="LD42" s="99"/>
      <c r="LE42" s="99"/>
      <c r="LF42" s="99"/>
      <c r="LG42" s="99"/>
      <c r="LH42" s="99"/>
      <c r="LI42" s="99"/>
      <c r="LJ42" s="99"/>
      <c r="LK42" s="99"/>
      <c r="LL42" s="99"/>
      <c r="LM42" s="99"/>
      <c r="LN42" s="99"/>
      <c r="LO42" s="99"/>
      <c r="LP42" s="99"/>
      <c r="LQ42" s="99"/>
      <c r="LR42" s="99"/>
      <c r="LS42" s="99"/>
      <c r="LT42" s="99"/>
      <c r="LU42" s="99"/>
      <c r="LV42" s="99"/>
      <c r="LW42" s="99"/>
      <c r="LX42" s="99"/>
      <c r="LY42" s="99"/>
      <c r="LZ42" s="99"/>
      <c r="MA42" s="99"/>
      <c r="MB42" s="99"/>
      <c r="MC42" s="99"/>
      <c r="MD42" s="99"/>
      <c r="ME42" s="99"/>
      <c r="MF42" s="99"/>
      <c r="MG42" s="99"/>
      <c r="MH42" s="99"/>
      <c r="MI42" s="99"/>
      <c r="MJ42" s="99"/>
      <c r="MK42" s="99"/>
      <c r="ML42" s="99"/>
      <c r="MM42" s="99"/>
      <c r="MN42" s="99"/>
      <c r="MO42" s="99"/>
      <c r="MP42" s="99"/>
      <c r="MQ42" s="99"/>
      <c r="MR42" s="99"/>
      <c r="MS42" s="99"/>
      <c r="MT42" s="99"/>
      <c r="MU42" s="99"/>
      <c r="MV42" s="99"/>
      <c r="MW42" s="99"/>
      <c r="MX42" s="99"/>
      <c r="MY42" s="99"/>
      <c r="MZ42" s="99"/>
      <c r="NA42" s="99"/>
      <c r="NB42" s="99"/>
      <c r="NC42" s="99"/>
      <c r="ND42" s="99"/>
      <c r="NE42" s="99"/>
      <c r="NF42" s="99"/>
      <c r="NG42" s="99"/>
      <c r="NH42" s="99"/>
      <c r="NI42" s="99"/>
      <c r="NJ42" s="99"/>
      <c r="NK42" s="99"/>
      <c r="NL42" s="99"/>
      <c r="NM42" s="99"/>
      <c r="NN42" s="99"/>
      <c r="NO42" s="99"/>
      <c r="NP42" s="99"/>
      <c r="NQ42" s="99"/>
      <c r="NR42" s="99"/>
      <c r="NS42" s="99"/>
      <c r="NT42" s="99"/>
      <c r="NU42" s="99"/>
      <c r="NV42" s="99"/>
      <c r="NW42" s="99"/>
      <c r="NX42" s="99"/>
      <c r="NY42" s="99"/>
      <c r="NZ42" s="99"/>
      <c r="OA42" s="99"/>
      <c r="OB42" s="99"/>
      <c r="OC42" s="99"/>
      <c r="OD42" s="99"/>
      <c r="OE42" s="99"/>
      <c r="OF42" s="99"/>
      <c r="OG42" s="99"/>
      <c r="OH42" s="99"/>
      <c r="OI42" s="99"/>
      <c r="OJ42" s="99"/>
      <c r="OK42" s="99"/>
      <c r="OL42" s="99"/>
      <c r="OM42" s="99"/>
      <c r="ON42" s="99"/>
      <c r="OO42" s="99"/>
      <c r="OP42" s="99"/>
      <c r="OQ42" s="99"/>
      <c r="OR42" s="99"/>
      <c r="OS42" s="99"/>
      <c r="OT42" s="99"/>
      <c r="OU42" s="99"/>
      <c r="OV42" s="99"/>
      <c r="OW42" s="99"/>
      <c r="OX42" s="99"/>
      <c r="OY42" s="99"/>
      <c r="OZ42" s="99"/>
      <c r="PA42" s="99"/>
      <c r="PB42" s="99"/>
      <c r="PC42" s="99"/>
      <c r="PD42" s="99"/>
      <c r="PE42" s="99"/>
      <c r="PF42" s="99"/>
      <c r="PG42" s="99"/>
      <c r="PH42" s="99"/>
      <c r="PI42" s="99"/>
      <c r="PJ42" s="99"/>
      <c r="PK42" s="99"/>
      <c r="PL42" s="99"/>
      <c r="PM42" s="99"/>
      <c r="PN42" s="99"/>
      <c r="PO42" s="99"/>
      <c r="PP42" s="99"/>
      <c r="PQ42" s="99"/>
      <c r="PR42" s="99"/>
      <c r="PS42" s="99"/>
      <c r="PT42" s="99"/>
      <c r="PU42" s="99"/>
      <c r="PV42" s="99"/>
      <c r="PW42" s="99"/>
      <c r="PX42" s="99"/>
      <c r="PY42" s="99"/>
      <c r="PZ42" s="99"/>
      <c r="QA42" s="99"/>
      <c r="QB42" s="99"/>
      <c r="QC42" s="99"/>
      <c r="QD42" s="99"/>
      <c r="QE42" s="99"/>
      <c r="QF42" s="99"/>
      <c r="QG42" s="99"/>
      <c r="QH42" s="99"/>
      <c r="QI42" s="99"/>
      <c r="QJ42" s="99"/>
      <c r="QK42" s="99"/>
      <c r="QL42" s="99"/>
      <c r="QM42" s="99"/>
      <c r="QN42" s="99"/>
      <c r="QO42" s="99"/>
      <c r="QP42" s="99"/>
      <c r="QQ42" s="99"/>
      <c r="QR42" s="99"/>
      <c r="QS42" s="99"/>
      <c r="QT42" s="99"/>
      <c r="QU42" s="99"/>
      <c r="QV42" s="99"/>
      <c r="QW42" s="99"/>
      <c r="QX42" s="99"/>
      <c r="QY42" s="99"/>
      <c r="QZ42" s="99"/>
      <c r="RA42" s="99"/>
      <c r="RB42" s="99"/>
      <c r="RC42" s="99"/>
      <c r="RD42" s="99"/>
      <c r="RE42" s="99"/>
      <c r="RF42" s="99"/>
      <c r="RG42" s="99"/>
      <c r="RH42" s="99"/>
      <c r="RI42" s="99"/>
      <c r="RJ42" s="99"/>
      <c r="RK42" s="99"/>
      <c r="RL42" s="99"/>
      <c r="RM42" s="99"/>
      <c r="RN42" s="99"/>
      <c r="RO42" s="99"/>
      <c r="RP42" s="99"/>
      <c r="RQ42" s="99"/>
      <c r="RR42" s="99"/>
      <c r="RS42" s="99"/>
      <c r="RT42" s="99"/>
      <c r="RU42" s="99"/>
      <c r="RV42" s="99"/>
      <c r="RW42" s="99"/>
      <c r="RX42" s="99"/>
      <c r="RY42" s="99"/>
      <c r="RZ42" s="99"/>
      <c r="SA42" s="99"/>
      <c r="SB42" s="99"/>
      <c r="SC42" s="99"/>
      <c r="SD42" s="99"/>
      <c r="SE42" s="99"/>
      <c r="SF42" s="99"/>
      <c r="SG42" s="99"/>
      <c r="SH42" s="99"/>
      <c r="SI42" s="99"/>
      <c r="SJ42" s="99"/>
      <c r="SK42" s="99"/>
      <c r="SL42" s="99"/>
      <c r="SM42" s="99"/>
      <c r="SN42" s="99"/>
      <c r="SO42" s="99"/>
      <c r="SP42" s="99"/>
      <c r="SQ42" s="99"/>
      <c r="SR42" s="99"/>
      <c r="SS42" s="99"/>
      <c r="ST42" s="99"/>
      <c r="SU42" s="99"/>
      <c r="SV42" s="99"/>
      <c r="SW42" s="99"/>
      <c r="SX42" s="99"/>
      <c r="SY42" s="99"/>
      <c r="SZ42" s="99"/>
      <c r="TA42" s="99"/>
      <c r="TB42" s="99"/>
      <c r="TC42" s="99"/>
      <c r="TD42" s="99"/>
      <c r="TE42" s="99"/>
      <c r="TF42" s="99"/>
      <c r="TG42" s="99"/>
      <c r="TH42" s="99"/>
      <c r="TI42" s="99"/>
      <c r="TJ42" s="99"/>
      <c r="TK42" s="99"/>
      <c r="TL42" s="99"/>
      <c r="TM42" s="99"/>
      <c r="TN42" s="99"/>
      <c r="TO42" s="99"/>
      <c r="TP42" s="99"/>
      <c r="TQ42" s="99"/>
      <c r="TR42" s="99"/>
      <c r="TS42" s="99"/>
      <c r="TT42" s="99"/>
      <c r="TU42" s="99"/>
      <c r="TV42" s="99"/>
      <c r="TW42" s="99"/>
      <c r="TX42" s="99"/>
      <c r="TY42" s="99"/>
      <c r="TZ42" s="99"/>
      <c r="UA42" s="99"/>
      <c r="UB42" s="99"/>
      <c r="UC42" s="99"/>
      <c r="UD42" s="99"/>
      <c r="UE42" s="99"/>
      <c r="UF42" s="99"/>
      <c r="UG42" s="99"/>
      <c r="UH42" s="99"/>
      <c r="UI42" s="99"/>
      <c r="UJ42" s="99"/>
      <c r="UK42" s="99"/>
      <c r="UL42" s="99"/>
      <c r="UM42" s="99"/>
      <c r="UN42" s="99"/>
      <c r="UO42" s="99"/>
      <c r="UP42" s="99"/>
      <c r="UQ42" s="99"/>
      <c r="UR42" s="99"/>
      <c r="US42" s="99"/>
      <c r="UT42" s="99"/>
      <c r="UU42" s="99"/>
      <c r="UV42" s="99"/>
      <c r="UW42" s="99"/>
      <c r="UX42" s="99"/>
      <c r="UY42" s="99"/>
      <c r="UZ42" s="99"/>
      <c r="VA42" s="99"/>
      <c r="VB42" s="99"/>
      <c r="VC42" s="99"/>
      <c r="VD42" s="99"/>
      <c r="VE42" s="99"/>
      <c r="VF42" s="99"/>
      <c r="VG42" s="99"/>
      <c r="VH42" s="99"/>
      <c r="VI42" s="99"/>
      <c r="VJ42" s="99"/>
      <c r="VK42" s="99"/>
      <c r="VL42" s="99"/>
      <c r="VM42" s="99"/>
      <c r="VN42" s="99"/>
      <c r="VO42" s="99"/>
      <c r="VP42" s="99"/>
      <c r="VQ42" s="99"/>
      <c r="VR42" s="99"/>
      <c r="VS42" s="99"/>
      <c r="VT42" s="99"/>
      <c r="VU42" s="99"/>
      <c r="VV42" s="99"/>
      <c r="VW42" s="99"/>
      <c r="VX42" s="99"/>
      <c r="VY42" s="99"/>
      <c r="VZ42" s="99"/>
      <c r="WA42" s="99"/>
      <c r="WB42" s="99"/>
      <c r="WC42" s="99"/>
      <c r="WD42" s="99"/>
      <c r="WE42" s="99"/>
      <c r="WF42" s="99"/>
      <c r="WG42" s="99"/>
      <c r="WH42" s="99"/>
      <c r="WI42" s="99"/>
      <c r="WJ42" s="99"/>
      <c r="WK42" s="99"/>
      <c r="WL42" s="99"/>
      <c r="WM42" s="99"/>
      <c r="WN42" s="99"/>
      <c r="WO42" s="99"/>
      <c r="WP42" s="99"/>
      <c r="WQ42" s="99"/>
      <c r="WR42" s="99"/>
      <c r="WS42" s="99"/>
      <c r="WT42" s="99"/>
      <c r="WU42" s="99"/>
      <c r="WV42" s="99"/>
      <c r="WW42" s="99"/>
      <c r="WX42" s="99"/>
      <c r="WY42" s="99"/>
      <c r="WZ42" s="99"/>
      <c r="XA42" s="99"/>
      <c r="XB42" s="99"/>
      <c r="XC42" s="99"/>
      <c r="XD42" s="99"/>
      <c r="XE42" s="99"/>
      <c r="XF42" s="99"/>
      <c r="XG42" s="99"/>
      <c r="XH42" s="99"/>
      <c r="XI42" s="99"/>
      <c r="XJ42" s="99"/>
      <c r="XK42" s="99"/>
      <c r="XL42" s="99"/>
      <c r="XM42" s="99"/>
      <c r="XN42" s="99"/>
      <c r="XO42" s="99"/>
      <c r="XP42" s="99"/>
      <c r="XQ42" s="99"/>
      <c r="XR42" s="99"/>
      <c r="XS42" s="99"/>
      <c r="XT42" s="99"/>
      <c r="XU42" s="99"/>
      <c r="XV42" s="99"/>
      <c r="XW42" s="99"/>
      <c r="XX42" s="99"/>
      <c r="XY42" s="99"/>
      <c r="XZ42" s="99"/>
      <c r="YA42" s="99"/>
      <c r="YB42" s="99"/>
      <c r="YC42" s="99"/>
      <c r="YD42" s="99"/>
      <c r="YE42" s="99"/>
      <c r="YF42" s="99"/>
      <c r="YG42" s="99"/>
      <c r="YH42" s="99"/>
      <c r="YI42" s="99"/>
      <c r="YJ42" s="99"/>
      <c r="YK42" s="99"/>
      <c r="YL42" s="99"/>
      <c r="YM42" s="99"/>
      <c r="YN42" s="99"/>
      <c r="YO42" s="99"/>
      <c r="YP42" s="99"/>
      <c r="YQ42" s="99"/>
      <c r="YR42" s="99"/>
      <c r="YS42" s="99"/>
      <c r="YT42" s="99"/>
      <c r="YU42" s="99"/>
      <c r="YV42" s="99"/>
      <c r="YW42" s="99"/>
      <c r="YX42" s="99"/>
      <c r="YY42" s="99"/>
      <c r="YZ42" s="99"/>
      <c r="ZA42" s="99"/>
      <c r="ZB42" s="99"/>
      <c r="ZC42" s="99"/>
      <c r="ZD42" s="99"/>
      <c r="ZE42" s="99"/>
      <c r="ZF42" s="99"/>
      <c r="ZG42" s="99"/>
      <c r="ZH42" s="99"/>
      <c r="ZI42" s="99"/>
      <c r="ZJ42" s="99"/>
      <c r="ZK42" s="99"/>
      <c r="ZL42" s="99"/>
      <c r="ZM42" s="99"/>
      <c r="ZN42" s="99"/>
      <c r="ZO42" s="99"/>
      <c r="ZP42" s="99"/>
      <c r="ZQ42" s="99"/>
      <c r="ZR42" s="99"/>
      <c r="ZS42" s="99"/>
      <c r="ZT42" s="99"/>
      <c r="ZU42" s="99"/>
      <c r="ZV42" s="99"/>
      <c r="ZW42" s="99"/>
      <c r="ZX42" s="99"/>
      <c r="ZY42" s="99"/>
      <c r="ZZ42" s="99"/>
      <c r="AAA42" s="99"/>
      <c r="AAB42" s="99"/>
      <c r="AAC42" s="99"/>
      <c r="AAD42" s="99"/>
      <c r="AAE42" s="99"/>
      <c r="AAF42" s="99"/>
      <c r="AAG42" s="99"/>
      <c r="AAH42" s="99"/>
      <c r="AAI42" s="99"/>
      <c r="AAJ42" s="99"/>
      <c r="AAK42" s="99"/>
      <c r="AAL42" s="99"/>
      <c r="AAM42" s="99"/>
      <c r="AAN42" s="99"/>
      <c r="AAO42" s="99"/>
      <c r="AAP42" s="99"/>
      <c r="AAQ42" s="99"/>
      <c r="AAR42" s="99"/>
      <c r="AAS42" s="99"/>
      <c r="AAT42" s="99"/>
      <c r="AAU42" s="99"/>
      <c r="AAV42" s="99"/>
      <c r="AAW42" s="99"/>
      <c r="AAX42" s="99"/>
      <c r="AAY42" s="99"/>
      <c r="AAZ42" s="99"/>
      <c r="ABA42" s="99"/>
      <c r="ABB42" s="99"/>
      <c r="ABC42" s="99"/>
      <c r="ABD42" s="99"/>
      <c r="ABE42" s="99"/>
      <c r="ABF42" s="99"/>
      <c r="ABG42" s="99"/>
      <c r="ABH42" s="99"/>
      <c r="ABI42" s="99"/>
      <c r="ABJ42" s="99"/>
      <c r="ABK42" s="99"/>
      <c r="ABL42" s="99"/>
      <c r="ABM42" s="99"/>
      <c r="ABN42" s="99"/>
      <c r="ABO42" s="99"/>
      <c r="ABP42" s="99"/>
      <c r="ABQ42" s="99"/>
      <c r="ABR42" s="99"/>
      <c r="ABS42" s="99"/>
      <c r="ABT42" s="99"/>
      <c r="ABU42" s="99"/>
      <c r="ABV42" s="99"/>
      <c r="ABW42" s="99"/>
      <c r="ABX42" s="99"/>
      <c r="ABY42" s="99"/>
      <c r="ABZ42" s="99"/>
      <c r="ACA42" s="99"/>
      <c r="ACB42" s="99"/>
      <c r="ACC42" s="99"/>
      <c r="ACD42" s="99"/>
      <c r="ACE42" s="99"/>
      <c r="ACF42" s="99"/>
      <c r="ACG42" s="99"/>
      <c r="ACH42" s="99"/>
      <c r="ACI42" s="99"/>
      <c r="ACJ42" s="99"/>
      <c r="ACK42" s="99"/>
      <c r="ACL42" s="99"/>
      <c r="ACM42" s="99"/>
      <c r="ACN42" s="99"/>
      <c r="ACO42" s="99"/>
      <c r="ACP42" s="99"/>
      <c r="ACQ42" s="99"/>
      <c r="ACR42" s="99"/>
      <c r="ACS42" s="99"/>
      <c r="ACT42" s="99"/>
      <c r="ACU42" s="99"/>
      <c r="ACV42" s="99"/>
      <c r="ACW42" s="99"/>
      <c r="ACX42" s="99"/>
      <c r="ACY42" s="99"/>
      <c r="ACZ42" s="99"/>
      <c r="ADA42" s="99"/>
      <c r="ADB42" s="99"/>
      <c r="ADC42" s="99"/>
      <c r="ADD42" s="99"/>
      <c r="ADE42" s="99"/>
      <c r="ADF42" s="99"/>
      <c r="ADG42" s="99"/>
      <c r="ADH42" s="99"/>
      <c r="ADI42" s="99"/>
      <c r="ADJ42" s="99"/>
      <c r="ADK42" s="99"/>
      <c r="ADL42" s="99"/>
      <c r="ADM42" s="99"/>
      <c r="ADN42" s="99"/>
      <c r="ADO42" s="99"/>
      <c r="ADP42" s="99"/>
      <c r="ADQ42" s="99"/>
      <c r="ADR42" s="99"/>
      <c r="ADS42" s="99"/>
      <c r="ADT42" s="99"/>
      <c r="ADU42" s="99"/>
      <c r="ADV42" s="99"/>
      <c r="ADW42" s="99"/>
      <c r="ADX42" s="99"/>
      <c r="ADY42" s="99"/>
      <c r="ADZ42" s="99"/>
      <c r="AEA42" s="99"/>
      <c r="AEB42" s="99"/>
      <c r="AEC42" s="99"/>
      <c r="AED42" s="99"/>
      <c r="AEE42" s="99"/>
      <c r="AEF42" s="99"/>
      <c r="AEG42" s="99"/>
      <c r="AEH42" s="99"/>
      <c r="AEI42" s="99"/>
      <c r="AEJ42" s="99"/>
      <c r="AEK42" s="99"/>
      <c r="AEL42" s="99"/>
      <c r="AEM42" s="99"/>
      <c r="AEN42" s="99"/>
      <c r="AEO42" s="99"/>
      <c r="AEP42" s="99"/>
      <c r="AEQ42" s="99"/>
      <c r="AER42" s="99"/>
      <c r="AES42" s="99"/>
      <c r="AET42" s="99"/>
      <c r="AEU42" s="99"/>
      <c r="AEV42" s="99"/>
      <c r="AEW42" s="99"/>
      <c r="AEX42" s="99"/>
      <c r="AEY42" s="99"/>
      <c r="AEZ42" s="99"/>
      <c r="AFA42" s="99"/>
      <c r="AFB42" s="99"/>
      <c r="AFC42" s="99"/>
      <c r="AFD42" s="99"/>
      <c r="AFE42" s="99"/>
      <c r="AFF42" s="99"/>
      <c r="AFG42" s="99"/>
      <c r="AFH42" s="99"/>
      <c r="AFI42" s="99"/>
      <c r="AFJ42" s="99"/>
      <c r="AFK42" s="99"/>
      <c r="AFL42" s="99"/>
      <c r="AFM42" s="99"/>
      <c r="AFN42" s="99"/>
      <c r="AFO42" s="99"/>
      <c r="AFP42" s="99"/>
      <c r="AFQ42" s="99"/>
      <c r="AFR42" s="99"/>
      <c r="AFS42" s="99"/>
      <c r="AFT42" s="99"/>
      <c r="AFU42" s="99"/>
      <c r="AFV42" s="99"/>
      <c r="AFW42" s="99"/>
      <c r="AFX42" s="99"/>
      <c r="AFY42" s="99"/>
      <c r="AFZ42" s="99"/>
      <c r="AGA42" s="99"/>
      <c r="AGB42" s="99"/>
      <c r="AGC42" s="99"/>
      <c r="AGD42" s="99"/>
      <c r="AGE42" s="99"/>
      <c r="AGF42" s="99"/>
      <c r="AGG42" s="99"/>
      <c r="AGH42" s="99"/>
      <c r="AGI42" s="99"/>
      <c r="AGJ42" s="99"/>
      <c r="AGK42" s="99"/>
      <c r="AGL42" s="99"/>
      <c r="AGM42" s="99"/>
      <c r="AGN42" s="99"/>
      <c r="AGO42" s="99"/>
      <c r="AGP42" s="99"/>
      <c r="AGQ42" s="99"/>
      <c r="AGR42" s="99"/>
      <c r="AGS42" s="99"/>
      <c r="AGT42" s="99"/>
      <c r="AGU42" s="99"/>
      <c r="AGV42" s="99"/>
      <c r="AGW42" s="99"/>
      <c r="AGX42" s="99"/>
      <c r="AGY42" s="99"/>
      <c r="AGZ42" s="99"/>
      <c r="AHA42" s="99"/>
      <c r="AHB42" s="99"/>
      <c r="AHC42" s="99"/>
      <c r="AHD42" s="99"/>
      <c r="AHE42" s="99"/>
      <c r="AHF42" s="99"/>
      <c r="AHG42" s="99"/>
      <c r="AHH42" s="99"/>
      <c r="AHI42" s="99"/>
      <c r="AHJ42" s="99"/>
      <c r="AHK42" s="99"/>
      <c r="AHL42" s="99"/>
      <c r="AHM42" s="99"/>
      <c r="AHN42" s="99"/>
      <c r="AHO42" s="99"/>
      <c r="AHP42" s="99"/>
      <c r="AHQ42" s="99"/>
      <c r="AHR42" s="99"/>
      <c r="AHS42" s="99"/>
      <c r="AHT42" s="99"/>
      <c r="AHU42" s="99"/>
      <c r="AHV42" s="99"/>
      <c r="AHW42" s="99"/>
      <c r="AHX42" s="99"/>
      <c r="AHY42" s="99"/>
      <c r="AHZ42" s="99"/>
      <c r="AIA42" s="99"/>
      <c r="AIB42" s="99"/>
      <c r="AIC42" s="99"/>
      <c r="AID42" s="99"/>
      <c r="AIE42" s="99"/>
      <c r="AIF42" s="99"/>
      <c r="AIG42" s="99"/>
      <c r="AIH42" s="99"/>
      <c r="AII42" s="99"/>
      <c r="AIJ42" s="99"/>
      <c r="AIK42" s="99"/>
      <c r="AIL42" s="99"/>
      <c r="AIM42" s="99"/>
      <c r="AIN42" s="99"/>
      <c r="AIO42" s="99"/>
      <c r="AIP42" s="99"/>
      <c r="AIQ42" s="99"/>
      <c r="AIR42" s="99"/>
      <c r="AIS42" s="99"/>
      <c r="AIT42" s="99"/>
      <c r="AIU42" s="99"/>
      <c r="AIV42" s="99"/>
      <c r="AIW42" s="99"/>
      <c r="AIX42" s="99"/>
      <c r="AIY42" s="99"/>
      <c r="AIZ42" s="99"/>
      <c r="AJA42" s="99"/>
      <c r="AJB42" s="99"/>
      <c r="AJC42" s="99"/>
      <c r="AJD42" s="99"/>
      <c r="AJE42" s="99"/>
      <c r="AJF42" s="99"/>
      <c r="AJG42" s="99"/>
      <c r="AJH42" s="99"/>
      <c r="AJI42" s="99"/>
      <c r="AJJ42" s="99"/>
      <c r="AJK42" s="99"/>
      <c r="AJL42" s="99"/>
      <c r="AJM42" s="99"/>
      <c r="AJN42" s="99"/>
      <c r="AJO42" s="99"/>
      <c r="AJP42" s="99"/>
      <c r="AJQ42" s="99"/>
      <c r="AJR42" s="99"/>
      <c r="AJS42" s="99"/>
      <c r="AJT42" s="99"/>
      <c r="AJU42" s="99"/>
      <c r="AJV42" s="99"/>
      <c r="AJW42" s="99"/>
      <c r="AJX42" s="99"/>
      <c r="AJY42" s="99"/>
      <c r="AJZ42" s="99"/>
      <c r="AKA42" s="99"/>
      <c r="AKB42" s="99"/>
      <c r="AKC42" s="99"/>
      <c r="AKD42" s="99"/>
      <c r="AKE42" s="99"/>
      <c r="AKF42" s="99"/>
      <c r="AKG42" s="99"/>
      <c r="AKH42" s="99"/>
      <c r="AKI42" s="99"/>
      <c r="AKJ42" s="99"/>
      <c r="AKK42" s="99"/>
      <c r="AKL42" s="99"/>
      <c r="AKM42" s="99"/>
      <c r="AKN42" s="99"/>
      <c r="AKO42" s="99"/>
      <c r="AKP42" s="99"/>
      <c r="AKQ42" s="99"/>
      <c r="AKR42" s="99"/>
      <c r="AKS42" s="99"/>
      <c r="AKT42" s="99"/>
      <c r="AKU42" s="99"/>
      <c r="AKV42" s="99"/>
      <c r="AKW42" s="99"/>
      <c r="AKX42" s="99"/>
      <c r="AKY42" s="99"/>
      <c r="AKZ42" s="99"/>
      <c r="ALA42" s="99"/>
      <c r="ALB42" s="99"/>
      <c r="ALC42" s="99"/>
      <c r="ALD42" s="99"/>
      <c r="ALE42" s="99"/>
      <c r="ALF42" s="99"/>
      <c r="ALG42" s="99"/>
      <c r="ALH42" s="99"/>
      <c r="ALI42" s="99"/>
      <c r="ALJ42" s="99"/>
      <c r="ALK42" s="99"/>
      <c r="ALL42" s="99"/>
      <c r="ALM42" s="99"/>
      <c r="ALN42" s="99"/>
      <c r="ALO42" s="99"/>
      <c r="ALP42" s="99"/>
      <c r="ALQ42" s="99"/>
      <c r="ALR42" s="99"/>
      <c r="ALS42" s="99"/>
      <c r="ALT42" s="99"/>
      <c r="ALU42" s="99"/>
      <c r="ALV42" s="99"/>
      <c r="ALW42" s="99"/>
      <c r="ALX42" s="99"/>
      <c r="ALY42" s="99"/>
      <c r="ALZ42" s="99"/>
      <c r="AMA42" s="99"/>
      <c r="AMB42" s="99"/>
      <c r="AMC42" s="99"/>
      <c r="AMD42" s="99"/>
      <c r="AME42" s="99"/>
      <c r="AMF42" s="99"/>
      <c r="AMG42" s="99"/>
      <c r="AMH42" s="99"/>
      <c r="AMI42" s="99"/>
      <c r="AMJ42" s="99"/>
    </row>
    <row r="43" spans="1:1024" ht="33" customHeight="1">
      <c r="A43" s="98"/>
      <c r="B43" s="597"/>
      <c r="C43" s="597"/>
      <c r="D43" s="597"/>
      <c r="E43" s="597"/>
      <c r="F43" s="597"/>
      <c r="G43" s="125"/>
      <c r="H43" s="121"/>
      <c r="I43" s="129" t="s">
        <v>33</v>
      </c>
      <c r="J43" s="605" t="s">
        <v>46</v>
      </c>
      <c r="K43" s="605"/>
      <c r="L43" s="605"/>
      <c r="M43" s="605"/>
      <c r="N43" s="605"/>
      <c r="O43" s="605"/>
      <c r="P43" s="605"/>
      <c r="Q43" s="605"/>
      <c r="R43" s="605"/>
      <c r="S43" s="605"/>
      <c r="T43" s="605"/>
      <c r="U43" s="605"/>
      <c r="V43" s="600"/>
      <c r="W43" s="600"/>
      <c r="X43" s="135" t="s">
        <v>32</v>
      </c>
      <c r="Y43" s="136"/>
      <c r="Z43" s="132"/>
      <c r="AA43" s="106" t="s">
        <v>93</v>
      </c>
      <c r="AB43" s="137" t="s">
        <v>101</v>
      </c>
      <c r="AC43" s="106" t="s">
        <v>93</v>
      </c>
      <c r="AD43" s="128"/>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c r="LT43" s="99"/>
      <c r="LU43" s="99"/>
      <c r="LV43" s="99"/>
      <c r="LW43" s="99"/>
      <c r="LX43" s="99"/>
      <c r="LY43" s="99"/>
      <c r="LZ43" s="99"/>
      <c r="MA43" s="99"/>
      <c r="MB43" s="99"/>
      <c r="MC43" s="99"/>
      <c r="MD43" s="99"/>
      <c r="ME43" s="99"/>
      <c r="MF43" s="99"/>
      <c r="MG43" s="99"/>
      <c r="MH43" s="99"/>
      <c r="MI43" s="99"/>
      <c r="MJ43" s="99"/>
      <c r="MK43" s="99"/>
      <c r="ML43" s="99"/>
      <c r="MM43" s="99"/>
      <c r="MN43" s="99"/>
      <c r="MO43" s="99"/>
      <c r="MP43" s="99"/>
      <c r="MQ43" s="99"/>
      <c r="MR43" s="99"/>
      <c r="MS43" s="99"/>
      <c r="MT43" s="99"/>
      <c r="MU43" s="99"/>
      <c r="MV43" s="99"/>
      <c r="MW43" s="99"/>
      <c r="MX43" s="99"/>
      <c r="MY43" s="99"/>
      <c r="MZ43" s="99"/>
      <c r="NA43" s="99"/>
      <c r="NB43" s="99"/>
      <c r="NC43" s="99"/>
      <c r="ND43" s="99"/>
      <c r="NE43" s="99"/>
      <c r="NF43" s="99"/>
      <c r="NG43" s="99"/>
      <c r="NH43" s="99"/>
      <c r="NI43" s="99"/>
      <c r="NJ43" s="99"/>
      <c r="NK43" s="99"/>
      <c r="NL43" s="99"/>
      <c r="NM43" s="99"/>
      <c r="NN43" s="99"/>
      <c r="NO43" s="99"/>
      <c r="NP43" s="99"/>
      <c r="NQ43" s="99"/>
      <c r="NR43" s="99"/>
      <c r="NS43" s="99"/>
      <c r="NT43" s="99"/>
      <c r="NU43" s="99"/>
      <c r="NV43" s="99"/>
      <c r="NW43" s="99"/>
      <c r="NX43" s="99"/>
      <c r="NY43" s="99"/>
      <c r="NZ43" s="99"/>
      <c r="OA43" s="99"/>
      <c r="OB43" s="99"/>
      <c r="OC43" s="99"/>
      <c r="OD43" s="99"/>
      <c r="OE43" s="99"/>
      <c r="OF43" s="99"/>
      <c r="OG43" s="99"/>
      <c r="OH43" s="99"/>
      <c r="OI43" s="99"/>
      <c r="OJ43" s="99"/>
      <c r="OK43" s="99"/>
      <c r="OL43" s="99"/>
      <c r="OM43" s="99"/>
      <c r="ON43" s="99"/>
      <c r="OO43" s="99"/>
      <c r="OP43" s="99"/>
      <c r="OQ43" s="99"/>
      <c r="OR43" s="99"/>
      <c r="OS43" s="99"/>
      <c r="OT43" s="99"/>
      <c r="OU43" s="99"/>
      <c r="OV43" s="99"/>
      <c r="OW43" s="99"/>
      <c r="OX43" s="99"/>
      <c r="OY43" s="99"/>
      <c r="OZ43" s="99"/>
      <c r="PA43" s="99"/>
      <c r="PB43" s="99"/>
      <c r="PC43" s="99"/>
      <c r="PD43" s="99"/>
      <c r="PE43" s="99"/>
      <c r="PF43" s="99"/>
      <c r="PG43" s="99"/>
      <c r="PH43" s="99"/>
      <c r="PI43" s="99"/>
      <c r="PJ43" s="99"/>
      <c r="PK43" s="99"/>
      <c r="PL43" s="99"/>
      <c r="PM43" s="99"/>
      <c r="PN43" s="99"/>
      <c r="PO43" s="99"/>
      <c r="PP43" s="99"/>
      <c r="PQ43" s="99"/>
      <c r="PR43" s="99"/>
      <c r="PS43" s="99"/>
      <c r="PT43" s="99"/>
      <c r="PU43" s="99"/>
      <c r="PV43" s="99"/>
      <c r="PW43" s="99"/>
      <c r="PX43" s="99"/>
      <c r="PY43" s="99"/>
      <c r="PZ43" s="99"/>
      <c r="QA43" s="99"/>
      <c r="QB43" s="99"/>
      <c r="QC43" s="99"/>
      <c r="QD43" s="99"/>
      <c r="QE43" s="99"/>
      <c r="QF43" s="99"/>
      <c r="QG43" s="99"/>
      <c r="QH43" s="99"/>
      <c r="QI43" s="99"/>
      <c r="QJ43" s="99"/>
      <c r="QK43" s="99"/>
      <c r="QL43" s="99"/>
      <c r="QM43" s="99"/>
      <c r="QN43" s="99"/>
      <c r="QO43" s="99"/>
      <c r="QP43" s="99"/>
      <c r="QQ43" s="99"/>
      <c r="QR43" s="99"/>
      <c r="QS43" s="99"/>
      <c r="QT43" s="99"/>
      <c r="QU43" s="99"/>
      <c r="QV43" s="99"/>
      <c r="QW43" s="99"/>
      <c r="QX43" s="99"/>
      <c r="QY43" s="99"/>
      <c r="QZ43" s="99"/>
      <c r="RA43" s="99"/>
      <c r="RB43" s="99"/>
      <c r="RC43" s="99"/>
      <c r="RD43" s="99"/>
      <c r="RE43" s="99"/>
      <c r="RF43" s="99"/>
      <c r="RG43" s="99"/>
      <c r="RH43" s="99"/>
      <c r="RI43" s="99"/>
      <c r="RJ43" s="99"/>
      <c r="RK43" s="99"/>
      <c r="RL43" s="99"/>
      <c r="RM43" s="99"/>
      <c r="RN43" s="99"/>
      <c r="RO43" s="99"/>
      <c r="RP43" s="99"/>
      <c r="RQ43" s="99"/>
      <c r="RR43" s="99"/>
      <c r="RS43" s="99"/>
      <c r="RT43" s="99"/>
      <c r="RU43" s="99"/>
      <c r="RV43" s="99"/>
      <c r="RW43" s="99"/>
      <c r="RX43" s="99"/>
      <c r="RY43" s="99"/>
      <c r="RZ43" s="99"/>
      <c r="SA43" s="99"/>
      <c r="SB43" s="99"/>
      <c r="SC43" s="99"/>
      <c r="SD43" s="99"/>
      <c r="SE43" s="99"/>
      <c r="SF43" s="99"/>
      <c r="SG43" s="99"/>
      <c r="SH43" s="99"/>
      <c r="SI43" s="99"/>
      <c r="SJ43" s="99"/>
      <c r="SK43" s="99"/>
      <c r="SL43" s="99"/>
      <c r="SM43" s="99"/>
      <c r="SN43" s="99"/>
      <c r="SO43" s="99"/>
      <c r="SP43" s="99"/>
      <c r="SQ43" s="99"/>
      <c r="SR43" s="99"/>
      <c r="SS43" s="99"/>
      <c r="ST43" s="99"/>
      <c r="SU43" s="99"/>
      <c r="SV43" s="99"/>
      <c r="SW43" s="99"/>
      <c r="SX43" s="99"/>
      <c r="SY43" s="99"/>
      <c r="SZ43" s="99"/>
      <c r="TA43" s="99"/>
      <c r="TB43" s="99"/>
      <c r="TC43" s="99"/>
      <c r="TD43" s="99"/>
      <c r="TE43" s="99"/>
      <c r="TF43" s="99"/>
      <c r="TG43" s="99"/>
      <c r="TH43" s="99"/>
      <c r="TI43" s="99"/>
      <c r="TJ43" s="99"/>
      <c r="TK43" s="99"/>
      <c r="TL43" s="99"/>
      <c r="TM43" s="99"/>
      <c r="TN43" s="99"/>
      <c r="TO43" s="99"/>
      <c r="TP43" s="99"/>
      <c r="TQ43" s="99"/>
      <c r="TR43" s="99"/>
      <c r="TS43" s="99"/>
      <c r="TT43" s="99"/>
      <c r="TU43" s="99"/>
      <c r="TV43" s="99"/>
      <c r="TW43" s="99"/>
      <c r="TX43" s="99"/>
      <c r="TY43" s="99"/>
      <c r="TZ43" s="99"/>
      <c r="UA43" s="99"/>
      <c r="UB43" s="99"/>
      <c r="UC43" s="99"/>
      <c r="UD43" s="99"/>
      <c r="UE43" s="99"/>
      <c r="UF43" s="99"/>
      <c r="UG43" s="99"/>
      <c r="UH43" s="99"/>
      <c r="UI43" s="99"/>
      <c r="UJ43" s="99"/>
      <c r="UK43" s="99"/>
      <c r="UL43" s="99"/>
      <c r="UM43" s="99"/>
      <c r="UN43" s="99"/>
      <c r="UO43" s="99"/>
      <c r="UP43" s="99"/>
      <c r="UQ43" s="99"/>
      <c r="UR43" s="99"/>
      <c r="US43" s="99"/>
      <c r="UT43" s="99"/>
      <c r="UU43" s="99"/>
      <c r="UV43" s="99"/>
      <c r="UW43" s="99"/>
      <c r="UX43" s="99"/>
      <c r="UY43" s="99"/>
      <c r="UZ43" s="99"/>
      <c r="VA43" s="99"/>
      <c r="VB43" s="99"/>
      <c r="VC43" s="99"/>
      <c r="VD43" s="99"/>
      <c r="VE43" s="99"/>
      <c r="VF43" s="99"/>
      <c r="VG43" s="99"/>
      <c r="VH43" s="99"/>
      <c r="VI43" s="99"/>
      <c r="VJ43" s="99"/>
      <c r="VK43" s="99"/>
      <c r="VL43" s="99"/>
      <c r="VM43" s="99"/>
      <c r="VN43" s="99"/>
      <c r="VO43" s="99"/>
      <c r="VP43" s="99"/>
      <c r="VQ43" s="99"/>
      <c r="VR43" s="99"/>
      <c r="VS43" s="99"/>
      <c r="VT43" s="99"/>
      <c r="VU43" s="99"/>
      <c r="VV43" s="99"/>
      <c r="VW43" s="99"/>
      <c r="VX43" s="99"/>
      <c r="VY43" s="99"/>
      <c r="VZ43" s="99"/>
      <c r="WA43" s="99"/>
      <c r="WB43" s="99"/>
      <c r="WC43" s="99"/>
      <c r="WD43" s="99"/>
      <c r="WE43" s="99"/>
      <c r="WF43" s="99"/>
      <c r="WG43" s="99"/>
      <c r="WH43" s="99"/>
      <c r="WI43" s="99"/>
      <c r="WJ43" s="99"/>
      <c r="WK43" s="99"/>
      <c r="WL43" s="99"/>
      <c r="WM43" s="99"/>
      <c r="WN43" s="99"/>
      <c r="WO43" s="99"/>
      <c r="WP43" s="99"/>
      <c r="WQ43" s="99"/>
      <c r="WR43" s="99"/>
      <c r="WS43" s="99"/>
      <c r="WT43" s="99"/>
      <c r="WU43" s="99"/>
      <c r="WV43" s="99"/>
      <c r="WW43" s="99"/>
      <c r="WX43" s="99"/>
      <c r="WY43" s="99"/>
      <c r="WZ43" s="99"/>
      <c r="XA43" s="99"/>
      <c r="XB43" s="99"/>
      <c r="XC43" s="99"/>
      <c r="XD43" s="99"/>
      <c r="XE43" s="99"/>
      <c r="XF43" s="99"/>
      <c r="XG43" s="99"/>
      <c r="XH43" s="99"/>
      <c r="XI43" s="99"/>
      <c r="XJ43" s="99"/>
      <c r="XK43" s="99"/>
      <c r="XL43" s="99"/>
      <c r="XM43" s="99"/>
      <c r="XN43" s="99"/>
      <c r="XO43" s="99"/>
      <c r="XP43" s="99"/>
      <c r="XQ43" s="99"/>
      <c r="XR43" s="99"/>
      <c r="XS43" s="99"/>
      <c r="XT43" s="99"/>
      <c r="XU43" s="99"/>
      <c r="XV43" s="99"/>
      <c r="XW43" s="99"/>
      <c r="XX43" s="99"/>
      <c r="XY43" s="99"/>
      <c r="XZ43" s="99"/>
      <c r="YA43" s="99"/>
      <c r="YB43" s="99"/>
      <c r="YC43" s="99"/>
      <c r="YD43" s="99"/>
      <c r="YE43" s="99"/>
      <c r="YF43" s="99"/>
      <c r="YG43" s="99"/>
      <c r="YH43" s="99"/>
      <c r="YI43" s="99"/>
      <c r="YJ43" s="99"/>
      <c r="YK43" s="99"/>
      <c r="YL43" s="99"/>
      <c r="YM43" s="99"/>
      <c r="YN43" s="99"/>
      <c r="YO43" s="99"/>
      <c r="YP43" s="99"/>
      <c r="YQ43" s="99"/>
      <c r="YR43" s="99"/>
      <c r="YS43" s="99"/>
      <c r="YT43" s="99"/>
      <c r="YU43" s="99"/>
      <c r="YV43" s="99"/>
      <c r="YW43" s="99"/>
      <c r="YX43" s="99"/>
      <c r="YY43" s="99"/>
      <c r="YZ43" s="99"/>
      <c r="ZA43" s="99"/>
      <c r="ZB43" s="99"/>
      <c r="ZC43" s="99"/>
      <c r="ZD43" s="99"/>
      <c r="ZE43" s="99"/>
      <c r="ZF43" s="99"/>
      <c r="ZG43" s="99"/>
      <c r="ZH43" s="99"/>
      <c r="ZI43" s="99"/>
      <c r="ZJ43" s="99"/>
      <c r="ZK43" s="99"/>
      <c r="ZL43" s="99"/>
      <c r="ZM43" s="99"/>
      <c r="ZN43" s="99"/>
      <c r="ZO43" s="99"/>
      <c r="ZP43" s="99"/>
      <c r="ZQ43" s="99"/>
      <c r="ZR43" s="99"/>
      <c r="ZS43" s="99"/>
      <c r="ZT43" s="99"/>
      <c r="ZU43" s="99"/>
      <c r="ZV43" s="99"/>
      <c r="ZW43" s="99"/>
      <c r="ZX43" s="99"/>
      <c r="ZY43" s="99"/>
      <c r="ZZ43" s="99"/>
      <c r="AAA43" s="99"/>
      <c r="AAB43" s="99"/>
      <c r="AAC43" s="99"/>
      <c r="AAD43" s="99"/>
      <c r="AAE43" s="99"/>
      <c r="AAF43" s="99"/>
      <c r="AAG43" s="99"/>
      <c r="AAH43" s="99"/>
      <c r="AAI43" s="99"/>
      <c r="AAJ43" s="99"/>
      <c r="AAK43" s="99"/>
      <c r="AAL43" s="99"/>
      <c r="AAM43" s="99"/>
      <c r="AAN43" s="99"/>
      <c r="AAO43" s="99"/>
      <c r="AAP43" s="99"/>
      <c r="AAQ43" s="99"/>
      <c r="AAR43" s="99"/>
      <c r="AAS43" s="99"/>
      <c r="AAT43" s="99"/>
      <c r="AAU43" s="99"/>
      <c r="AAV43" s="99"/>
      <c r="AAW43" s="99"/>
      <c r="AAX43" s="99"/>
      <c r="AAY43" s="99"/>
      <c r="AAZ43" s="99"/>
      <c r="ABA43" s="99"/>
      <c r="ABB43" s="99"/>
      <c r="ABC43" s="99"/>
      <c r="ABD43" s="99"/>
      <c r="ABE43" s="99"/>
      <c r="ABF43" s="99"/>
      <c r="ABG43" s="99"/>
      <c r="ABH43" s="99"/>
      <c r="ABI43" s="99"/>
      <c r="ABJ43" s="99"/>
      <c r="ABK43" s="99"/>
      <c r="ABL43" s="99"/>
      <c r="ABM43" s="99"/>
      <c r="ABN43" s="99"/>
      <c r="ABO43" s="99"/>
      <c r="ABP43" s="99"/>
      <c r="ABQ43" s="99"/>
      <c r="ABR43" s="99"/>
      <c r="ABS43" s="99"/>
      <c r="ABT43" s="99"/>
      <c r="ABU43" s="99"/>
      <c r="ABV43" s="99"/>
      <c r="ABW43" s="99"/>
      <c r="ABX43" s="99"/>
      <c r="ABY43" s="99"/>
      <c r="ABZ43" s="99"/>
      <c r="ACA43" s="99"/>
      <c r="ACB43" s="99"/>
      <c r="ACC43" s="99"/>
      <c r="ACD43" s="99"/>
      <c r="ACE43" s="99"/>
      <c r="ACF43" s="99"/>
      <c r="ACG43" s="99"/>
      <c r="ACH43" s="99"/>
      <c r="ACI43" s="99"/>
      <c r="ACJ43" s="99"/>
      <c r="ACK43" s="99"/>
      <c r="ACL43" s="99"/>
      <c r="ACM43" s="99"/>
      <c r="ACN43" s="99"/>
      <c r="ACO43" s="99"/>
      <c r="ACP43" s="99"/>
      <c r="ACQ43" s="99"/>
      <c r="ACR43" s="99"/>
      <c r="ACS43" s="99"/>
      <c r="ACT43" s="99"/>
      <c r="ACU43" s="99"/>
      <c r="ACV43" s="99"/>
      <c r="ACW43" s="99"/>
      <c r="ACX43" s="99"/>
      <c r="ACY43" s="99"/>
      <c r="ACZ43" s="99"/>
      <c r="ADA43" s="99"/>
      <c r="ADB43" s="99"/>
      <c r="ADC43" s="99"/>
      <c r="ADD43" s="99"/>
      <c r="ADE43" s="99"/>
      <c r="ADF43" s="99"/>
      <c r="ADG43" s="99"/>
      <c r="ADH43" s="99"/>
      <c r="ADI43" s="99"/>
      <c r="ADJ43" s="99"/>
      <c r="ADK43" s="99"/>
      <c r="ADL43" s="99"/>
      <c r="ADM43" s="99"/>
      <c r="ADN43" s="99"/>
      <c r="ADO43" s="99"/>
      <c r="ADP43" s="99"/>
      <c r="ADQ43" s="99"/>
      <c r="ADR43" s="99"/>
      <c r="ADS43" s="99"/>
      <c r="ADT43" s="99"/>
      <c r="ADU43" s="99"/>
      <c r="ADV43" s="99"/>
      <c r="ADW43" s="99"/>
      <c r="ADX43" s="99"/>
      <c r="ADY43" s="99"/>
      <c r="ADZ43" s="99"/>
      <c r="AEA43" s="99"/>
      <c r="AEB43" s="99"/>
      <c r="AEC43" s="99"/>
      <c r="AED43" s="99"/>
      <c r="AEE43" s="99"/>
      <c r="AEF43" s="99"/>
      <c r="AEG43" s="99"/>
      <c r="AEH43" s="99"/>
      <c r="AEI43" s="99"/>
      <c r="AEJ43" s="99"/>
      <c r="AEK43" s="99"/>
      <c r="AEL43" s="99"/>
      <c r="AEM43" s="99"/>
      <c r="AEN43" s="99"/>
      <c r="AEO43" s="99"/>
      <c r="AEP43" s="99"/>
      <c r="AEQ43" s="99"/>
      <c r="AER43" s="99"/>
      <c r="AES43" s="99"/>
      <c r="AET43" s="99"/>
      <c r="AEU43" s="99"/>
      <c r="AEV43" s="99"/>
      <c r="AEW43" s="99"/>
      <c r="AEX43" s="99"/>
      <c r="AEY43" s="99"/>
      <c r="AEZ43" s="99"/>
      <c r="AFA43" s="99"/>
      <c r="AFB43" s="99"/>
      <c r="AFC43" s="99"/>
      <c r="AFD43" s="99"/>
      <c r="AFE43" s="99"/>
      <c r="AFF43" s="99"/>
      <c r="AFG43" s="99"/>
      <c r="AFH43" s="99"/>
      <c r="AFI43" s="99"/>
      <c r="AFJ43" s="99"/>
      <c r="AFK43" s="99"/>
      <c r="AFL43" s="99"/>
      <c r="AFM43" s="99"/>
      <c r="AFN43" s="99"/>
      <c r="AFO43" s="99"/>
      <c r="AFP43" s="99"/>
      <c r="AFQ43" s="99"/>
      <c r="AFR43" s="99"/>
      <c r="AFS43" s="99"/>
      <c r="AFT43" s="99"/>
      <c r="AFU43" s="99"/>
      <c r="AFV43" s="99"/>
      <c r="AFW43" s="99"/>
      <c r="AFX43" s="99"/>
      <c r="AFY43" s="99"/>
      <c r="AFZ43" s="99"/>
      <c r="AGA43" s="99"/>
      <c r="AGB43" s="99"/>
      <c r="AGC43" s="99"/>
      <c r="AGD43" s="99"/>
      <c r="AGE43" s="99"/>
      <c r="AGF43" s="99"/>
      <c r="AGG43" s="99"/>
      <c r="AGH43" s="99"/>
      <c r="AGI43" s="99"/>
      <c r="AGJ43" s="99"/>
      <c r="AGK43" s="99"/>
      <c r="AGL43" s="99"/>
      <c r="AGM43" s="99"/>
      <c r="AGN43" s="99"/>
      <c r="AGO43" s="99"/>
      <c r="AGP43" s="99"/>
      <c r="AGQ43" s="99"/>
      <c r="AGR43" s="99"/>
      <c r="AGS43" s="99"/>
      <c r="AGT43" s="99"/>
      <c r="AGU43" s="99"/>
      <c r="AGV43" s="99"/>
      <c r="AGW43" s="99"/>
      <c r="AGX43" s="99"/>
      <c r="AGY43" s="99"/>
      <c r="AGZ43" s="99"/>
      <c r="AHA43" s="99"/>
      <c r="AHB43" s="99"/>
      <c r="AHC43" s="99"/>
      <c r="AHD43" s="99"/>
      <c r="AHE43" s="99"/>
      <c r="AHF43" s="99"/>
      <c r="AHG43" s="99"/>
      <c r="AHH43" s="99"/>
      <c r="AHI43" s="99"/>
      <c r="AHJ43" s="99"/>
      <c r="AHK43" s="99"/>
      <c r="AHL43" s="99"/>
      <c r="AHM43" s="99"/>
      <c r="AHN43" s="99"/>
      <c r="AHO43" s="99"/>
      <c r="AHP43" s="99"/>
      <c r="AHQ43" s="99"/>
      <c r="AHR43" s="99"/>
      <c r="AHS43" s="99"/>
      <c r="AHT43" s="99"/>
      <c r="AHU43" s="99"/>
      <c r="AHV43" s="99"/>
      <c r="AHW43" s="99"/>
      <c r="AHX43" s="99"/>
      <c r="AHY43" s="99"/>
      <c r="AHZ43" s="99"/>
      <c r="AIA43" s="99"/>
      <c r="AIB43" s="99"/>
      <c r="AIC43" s="99"/>
      <c r="AID43" s="99"/>
      <c r="AIE43" s="99"/>
      <c r="AIF43" s="99"/>
      <c r="AIG43" s="99"/>
      <c r="AIH43" s="99"/>
      <c r="AII43" s="99"/>
      <c r="AIJ43" s="99"/>
      <c r="AIK43" s="99"/>
      <c r="AIL43" s="99"/>
      <c r="AIM43" s="99"/>
      <c r="AIN43" s="99"/>
      <c r="AIO43" s="99"/>
      <c r="AIP43" s="99"/>
      <c r="AIQ43" s="99"/>
      <c r="AIR43" s="99"/>
      <c r="AIS43" s="99"/>
      <c r="AIT43" s="99"/>
      <c r="AIU43" s="99"/>
      <c r="AIV43" s="99"/>
      <c r="AIW43" s="99"/>
      <c r="AIX43" s="99"/>
      <c r="AIY43" s="99"/>
      <c r="AIZ43" s="99"/>
      <c r="AJA43" s="99"/>
      <c r="AJB43" s="99"/>
      <c r="AJC43" s="99"/>
      <c r="AJD43" s="99"/>
      <c r="AJE43" s="99"/>
      <c r="AJF43" s="99"/>
      <c r="AJG43" s="99"/>
      <c r="AJH43" s="99"/>
      <c r="AJI43" s="99"/>
      <c r="AJJ43" s="99"/>
      <c r="AJK43" s="99"/>
      <c r="AJL43" s="99"/>
      <c r="AJM43" s="99"/>
      <c r="AJN43" s="99"/>
      <c r="AJO43" s="99"/>
      <c r="AJP43" s="99"/>
      <c r="AJQ43" s="99"/>
      <c r="AJR43" s="99"/>
      <c r="AJS43" s="99"/>
      <c r="AJT43" s="99"/>
      <c r="AJU43" s="99"/>
      <c r="AJV43" s="99"/>
      <c r="AJW43" s="99"/>
      <c r="AJX43" s="99"/>
      <c r="AJY43" s="99"/>
      <c r="AJZ43" s="99"/>
      <c r="AKA43" s="99"/>
      <c r="AKB43" s="99"/>
      <c r="AKC43" s="99"/>
      <c r="AKD43" s="99"/>
      <c r="AKE43" s="99"/>
      <c r="AKF43" s="99"/>
      <c r="AKG43" s="99"/>
      <c r="AKH43" s="99"/>
      <c r="AKI43" s="99"/>
      <c r="AKJ43" s="99"/>
      <c r="AKK43" s="99"/>
      <c r="AKL43" s="99"/>
      <c r="AKM43" s="99"/>
      <c r="AKN43" s="99"/>
      <c r="AKO43" s="99"/>
      <c r="AKP43" s="99"/>
      <c r="AKQ43" s="99"/>
      <c r="AKR43" s="99"/>
      <c r="AKS43" s="99"/>
      <c r="AKT43" s="99"/>
      <c r="AKU43" s="99"/>
      <c r="AKV43" s="99"/>
      <c r="AKW43" s="99"/>
      <c r="AKX43" s="99"/>
      <c r="AKY43" s="99"/>
      <c r="AKZ43" s="99"/>
      <c r="ALA43" s="99"/>
      <c r="ALB43" s="99"/>
      <c r="ALC43" s="99"/>
      <c r="ALD43" s="99"/>
      <c r="ALE43" s="99"/>
      <c r="ALF43" s="99"/>
      <c r="ALG43" s="99"/>
      <c r="ALH43" s="99"/>
      <c r="ALI43" s="99"/>
      <c r="ALJ43" s="99"/>
      <c r="ALK43" s="99"/>
      <c r="ALL43" s="99"/>
      <c r="ALM43" s="99"/>
      <c r="ALN43" s="99"/>
      <c r="ALO43" s="99"/>
      <c r="ALP43" s="99"/>
      <c r="ALQ43" s="99"/>
      <c r="ALR43" s="99"/>
      <c r="ALS43" s="99"/>
      <c r="ALT43" s="99"/>
      <c r="ALU43" s="99"/>
      <c r="ALV43" s="99"/>
      <c r="ALW43" s="99"/>
      <c r="ALX43" s="99"/>
      <c r="ALY43" s="99"/>
      <c r="ALZ43" s="99"/>
      <c r="AMA43" s="99"/>
      <c r="AMB43" s="99"/>
      <c r="AMC43" s="99"/>
      <c r="AMD43" s="99"/>
      <c r="AME43" s="99"/>
      <c r="AMF43" s="99"/>
      <c r="AMG43" s="99"/>
      <c r="AMH43" s="99"/>
      <c r="AMI43" s="99"/>
      <c r="AMJ43" s="99"/>
    </row>
    <row r="44" spans="1:1024" ht="6" customHeight="1">
      <c r="A44" s="98"/>
      <c r="B44" s="597"/>
      <c r="C44" s="597"/>
      <c r="D44" s="597"/>
      <c r="E44" s="597"/>
      <c r="F44" s="597"/>
      <c r="G44" s="139"/>
      <c r="H44" s="140"/>
      <c r="I44" s="140"/>
      <c r="J44" s="140"/>
      <c r="K44" s="140"/>
      <c r="L44" s="140"/>
      <c r="M44" s="140"/>
      <c r="N44" s="140"/>
      <c r="O44" s="140"/>
      <c r="P44" s="140"/>
      <c r="Q44" s="140"/>
      <c r="R44" s="140"/>
      <c r="S44" s="140"/>
      <c r="T44" s="141"/>
      <c r="U44" s="141"/>
      <c r="V44" s="140"/>
      <c r="W44" s="140"/>
      <c r="X44" s="140"/>
      <c r="Y44" s="140"/>
      <c r="Z44" s="139"/>
      <c r="AA44" s="140"/>
      <c r="AB44" s="140"/>
      <c r="AC44" s="142"/>
      <c r="AD44" s="143"/>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c r="IW44" s="99"/>
      <c r="IX44" s="99"/>
      <c r="IY44" s="99"/>
      <c r="IZ44" s="99"/>
      <c r="JA44" s="99"/>
      <c r="JB44" s="99"/>
      <c r="JC44" s="99"/>
      <c r="JD44" s="99"/>
      <c r="JE44" s="99"/>
      <c r="JF44" s="99"/>
      <c r="JG44" s="99"/>
      <c r="JH44" s="99"/>
      <c r="JI44" s="99"/>
      <c r="JJ44" s="99"/>
      <c r="JK44" s="99"/>
      <c r="JL44" s="99"/>
      <c r="JM44" s="99"/>
      <c r="JN44" s="99"/>
      <c r="JO44" s="99"/>
      <c r="JP44" s="99"/>
      <c r="JQ44" s="99"/>
      <c r="JR44" s="99"/>
      <c r="JS44" s="99"/>
      <c r="JT44" s="99"/>
      <c r="JU44" s="99"/>
      <c r="JV44" s="99"/>
      <c r="JW44" s="99"/>
      <c r="JX44" s="99"/>
      <c r="JY44" s="99"/>
      <c r="JZ44" s="99"/>
      <c r="KA44" s="99"/>
      <c r="KB44" s="99"/>
      <c r="KC44" s="99"/>
      <c r="KD44" s="99"/>
      <c r="KE44" s="99"/>
      <c r="KF44" s="99"/>
      <c r="KG44" s="99"/>
      <c r="KH44" s="99"/>
      <c r="KI44" s="99"/>
      <c r="KJ44" s="99"/>
      <c r="KK44" s="99"/>
      <c r="KL44" s="99"/>
      <c r="KM44" s="99"/>
      <c r="KN44" s="99"/>
      <c r="KO44" s="99"/>
      <c r="KP44" s="99"/>
      <c r="KQ44" s="99"/>
      <c r="KR44" s="99"/>
      <c r="KS44" s="99"/>
      <c r="KT44" s="99"/>
      <c r="KU44" s="99"/>
      <c r="KV44" s="99"/>
      <c r="KW44" s="99"/>
      <c r="KX44" s="99"/>
      <c r="KY44" s="99"/>
      <c r="KZ44" s="99"/>
      <c r="LA44" s="99"/>
      <c r="LB44" s="99"/>
      <c r="LC44" s="99"/>
      <c r="LD44" s="99"/>
      <c r="LE44" s="99"/>
      <c r="LF44" s="99"/>
      <c r="LG44" s="99"/>
      <c r="LH44" s="99"/>
      <c r="LI44" s="99"/>
      <c r="LJ44" s="99"/>
      <c r="LK44" s="99"/>
      <c r="LL44" s="99"/>
      <c r="LM44" s="99"/>
      <c r="LN44" s="99"/>
      <c r="LO44" s="99"/>
      <c r="LP44" s="99"/>
      <c r="LQ44" s="99"/>
      <c r="LR44" s="99"/>
      <c r="LS44" s="99"/>
      <c r="LT44" s="99"/>
      <c r="LU44" s="99"/>
      <c r="LV44" s="99"/>
      <c r="LW44" s="99"/>
      <c r="LX44" s="99"/>
      <c r="LY44" s="99"/>
      <c r="LZ44" s="99"/>
      <c r="MA44" s="99"/>
      <c r="MB44" s="99"/>
      <c r="MC44" s="99"/>
      <c r="MD44" s="99"/>
      <c r="ME44" s="99"/>
      <c r="MF44" s="99"/>
      <c r="MG44" s="99"/>
      <c r="MH44" s="99"/>
      <c r="MI44" s="99"/>
      <c r="MJ44" s="99"/>
      <c r="MK44" s="99"/>
      <c r="ML44" s="99"/>
      <c r="MM44" s="99"/>
      <c r="MN44" s="99"/>
      <c r="MO44" s="99"/>
      <c r="MP44" s="99"/>
      <c r="MQ44" s="99"/>
      <c r="MR44" s="99"/>
      <c r="MS44" s="99"/>
      <c r="MT44" s="99"/>
      <c r="MU44" s="99"/>
      <c r="MV44" s="99"/>
      <c r="MW44" s="99"/>
      <c r="MX44" s="99"/>
      <c r="MY44" s="99"/>
      <c r="MZ44" s="99"/>
      <c r="NA44" s="99"/>
      <c r="NB44" s="99"/>
      <c r="NC44" s="99"/>
      <c r="ND44" s="99"/>
      <c r="NE44" s="99"/>
      <c r="NF44" s="99"/>
      <c r="NG44" s="99"/>
      <c r="NH44" s="99"/>
      <c r="NI44" s="99"/>
      <c r="NJ44" s="99"/>
      <c r="NK44" s="99"/>
      <c r="NL44" s="99"/>
      <c r="NM44" s="99"/>
      <c r="NN44" s="99"/>
      <c r="NO44" s="99"/>
      <c r="NP44" s="99"/>
      <c r="NQ44" s="99"/>
      <c r="NR44" s="99"/>
      <c r="NS44" s="99"/>
      <c r="NT44" s="99"/>
      <c r="NU44" s="99"/>
      <c r="NV44" s="99"/>
      <c r="NW44" s="99"/>
      <c r="NX44" s="99"/>
      <c r="NY44" s="99"/>
      <c r="NZ44" s="99"/>
      <c r="OA44" s="99"/>
      <c r="OB44" s="99"/>
      <c r="OC44" s="99"/>
      <c r="OD44" s="99"/>
      <c r="OE44" s="99"/>
      <c r="OF44" s="99"/>
      <c r="OG44" s="99"/>
      <c r="OH44" s="99"/>
      <c r="OI44" s="99"/>
      <c r="OJ44" s="99"/>
      <c r="OK44" s="99"/>
      <c r="OL44" s="99"/>
      <c r="OM44" s="99"/>
      <c r="ON44" s="99"/>
      <c r="OO44" s="99"/>
      <c r="OP44" s="99"/>
      <c r="OQ44" s="99"/>
      <c r="OR44" s="99"/>
      <c r="OS44" s="99"/>
      <c r="OT44" s="99"/>
      <c r="OU44" s="99"/>
      <c r="OV44" s="99"/>
      <c r="OW44" s="99"/>
      <c r="OX44" s="99"/>
      <c r="OY44" s="99"/>
      <c r="OZ44" s="99"/>
      <c r="PA44" s="99"/>
      <c r="PB44" s="99"/>
      <c r="PC44" s="99"/>
      <c r="PD44" s="99"/>
      <c r="PE44" s="99"/>
      <c r="PF44" s="99"/>
      <c r="PG44" s="99"/>
      <c r="PH44" s="99"/>
      <c r="PI44" s="99"/>
      <c r="PJ44" s="99"/>
      <c r="PK44" s="99"/>
      <c r="PL44" s="99"/>
      <c r="PM44" s="99"/>
      <c r="PN44" s="99"/>
      <c r="PO44" s="99"/>
      <c r="PP44" s="99"/>
      <c r="PQ44" s="99"/>
      <c r="PR44" s="99"/>
      <c r="PS44" s="99"/>
      <c r="PT44" s="99"/>
      <c r="PU44" s="99"/>
      <c r="PV44" s="99"/>
      <c r="PW44" s="99"/>
      <c r="PX44" s="99"/>
      <c r="PY44" s="99"/>
      <c r="PZ44" s="99"/>
      <c r="QA44" s="99"/>
      <c r="QB44" s="99"/>
      <c r="QC44" s="99"/>
      <c r="QD44" s="99"/>
      <c r="QE44" s="99"/>
      <c r="QF44" s="99"/>
      <c r="QG44" s="99"/>
      <c r="QH44" s="99"/>
      <c r="QI44" s="99"/>
      <c r="QJ44" s="99"/>
      <c r="QK44" s="99"/>
      <c r="QL44" s="99"/>
      <c r="QM44" s="99"/>
      <c r="QN44" s="99"/>
      <c r="QO44" s="99"/>
      <c r="QP44" s="99"/>
      <c r="QQ44" s="99"/>
      <c r="QR44" s="99"/>
      <c r="QS44" s="99"/>
      <c r="QT44" s="99"/>
      <c r="QU44" s="99"/>
      <c r="QV44" s="99"/>
      <c r="QW44" s="99"/>
      <c r="QX44" s="99"/>
      <c r="QY44" s="99"/>
      <c r="QZ44" s="99"/>
      <c r="RA44" s="99"/>
      <c r="RB44" s="99"/>
      <c r="RC44" s="99"/>
      <c r="RD44" s="99"/>
      <c r="RE44" s="99"/>
      <c r="RF44" s="99"/>
      <c r="RG44" s="99"/>
      <c r="RH44" s="99"/>
      <c r="RI44" s="99"/>
      <c r="RJ44" s="99"/>
      <c r="RK44" s="99"/>
      <c r="RL44" s="99"/>
      <c r="RM44" s="99"/>
      <c r="RN44" s="99"/>
      <c r="RO44" s="99"/>
      <c r="RP44" s="99"/>
      <c r="RQ44" s="99"/>
      <c r="RR44" s="99"/>
      <c r="RS44" s="99"/>
      <c r="RT44" s="99"/>
      <c r="RU44" s="99"/>
      <c r="RV44" s="99"/>
      <c r="RW44" s="99"/>
      <c r="RX44" s="99"/>
      <c r="RY44" s="99"/>
      <c r="RZ44" s="99"/>
      <c r="SA44" s="99"/>
      <c r="SB44" s="99"/>
      <c r="SC44" s="99"/>
      <c r="SD44" s="99"/>
      <c r="SE44" s="99"/>
      <c r="SF44" s="99"/>
      <c r="SG44" s="99"/>
      <c r="SH44" s="99"/>
      <c r="SI44" s="99"/>
      <c r="SJ44" s="99"/>
      <c r="SK44" s="99"/>
      <c r="SL44" s="99"/>
      <c r="SM44" s="99"/>
      <c r="SN44" s="99"/>
      <c r="SO44" s="99"/>
      <c r="SP44" s="99"/>
      <c r="SQ44" s="99"/>
      <c r="SR44" s="99"/>
      <c r="SS44" s="99"/>
      <c r="ST44" s="99"/>
      <c r="SU44" s="99"/>
      <c r="SV44" s="99"/>
      <c r="SW44" s="99"/>
      <c r="SX44" s="99"/>
      <c r="SY44" s="99"/>
      <c r="SZ44" s="99"/>
      <c r="TA44" s="99"/>
      <c r="TB44" s="99"/>
      <c r="TC44" s="99"/>
      <c r="TD44" s="99"/>
      <c r="TE44" s="99"/>
      <c r="TF44" s="99"/>
      <c r="TG44" s="99"/>
      <c r="TH44" s="99"/>
      <c r="TI44" s="99"/>
      <c r="TJ44" s="99"/>
      <c r="TK44" s="99"/>
      <c r="TL44" s="99"/>
      <c r="TM44" s="99"/>
      <c r="TN44" s="99"/>
      <c r="TO44" s="99"/>
      <c r="TP44" s="99"/>
      <c r="TQ44" s="99"/>
      <c r="TR44" s="99"/>
      <c r="TS44" s="99"/>
      <c r="TT44" s="99"/>
      <c r="TU44" s="99"/>
      <c r="TV44" s="99"/>
      <c r="TW44" s="99"/>
      <c r="TX44" s="99"/>
      <c r="TY44" s="99"/>
      <c r="TZ44" s="99"/>
      <c r="UA44" s="99"/>
      <c r="UB44" s="99"/>
      <c r="UC44" s="99"/>
      <c r="UD44" s="99"/>
      <c r="UE44" s="99"/>
      <c r="UF44" s="99"/>
      <c r="UG44" s="99"/>
      <c r="UH44" s="99"/>
      <c r="UI44" s="99"/>
      <c r="UJ44" s="99"/>
      <c r="UK44" s="99"/>
      <c r="UL44" s="99"/>
      <c r="UM44" s="99"/>
      <c r="UN44" s="99"/>
      <c r="UO44" s="99"/>
      <c r="UP44" s="99"/>
      <c r="UQ44" s="99"/>
      <c r="UR44" s="99"/>
      <c r="US44" s="99"/>
      <c r="UT44" s="99"/>
      <c r="UU44" s="99"/>
      <c r="UV44" s="99"/>
      <c r="UW44" s="99"/>
      <c r="UX44" s="99"/>
      <c r="UY44" s="99"/>
      <c r="UZ44" s="99"/>
      <c r="VA44" s="99"/>
      <c r="VB44" s="99"/>
      <c r="VC44" s="99"/>
      <c r="VD44" s="99"/>
      <c r="VE44" s="99"/>
      <c r="VF44" s="99"/>
      <c r="VG44" s="99"/>
      <c r="VH44" s="99"/>
      <c r="VI44" s="99"/>
      <c r="VJ44" s="99"/>
      <c r="VK44" s="99"/>
      <c r="VL44" s="99"/>
      <c r="VM44" s="99"/>
      <c r="VN44" s="99"/>
      <c r="VO44" s="99"/>
      <c r="VP44" s="99"/>
      <c r="VQ44" s="99"/>
      <c r="VR44" s="99"/>
      <c r="VS44" s="99"/>
      <c r="VT44" s="99"/>
      <c r="VU44" s="99"/>
      <c r="VV44" s="99"/>
      <c r="VW44" s="99"/>
      <c r="VX44" s="99"/>
      <c r="VY44" s="99"/>
      <c r="VZ44" s="99"/>
      <c r="WA44" s="99"/>
      <c r="WB44" s="99"/>
      <c r="WC44" s="99"/>
      <c r="WD44" s="99"/>
      <c r="WE44" s="99"/>
      <c r="WF44" s="99"/>
      <c r="WG44" s="99"/>
      <c r="WH44" s="99"/>
      <c r="WI44" s="99"/>
      <c r="WJ44" s="99"/>
      <c r="WK44" s="99"/>
      <c r="WL44" s="99"/>
      <c r="WM44" s="99"/>
      <c r="WN44" s="99"/>
      <c r="WO44" s="99"/>
      <c r="WP44" s="99"/>
      <c r="WQ44" s="99"/>
      <c r="WR44" s="99"/>
      <c r="WS44" s="99"/>
      <c r="WT44" s="99"/>
      <c r="WU44" s="99"/>
      <c r="WV44" s="99"/>
      <c r="WW44" s="99"/>
      <c r="WX44" s="99"/>
      <c r="WY44" s="99"/>
      <c r="WZ44" s="99"/>
      <c r="XA44" s="99"/>
      <c r="XB44" s="99"/>
      <c r="XC44" s="99"/>
      <c r="XD44" s="99"/>
      <c r="XE44" s="99"/>
      <c r="XF44" s="99"/>
      <c r="XG44" s="99"/>
      <c r="XH44" s="99"/>
      <c r="XI44" s="99"/>
      <c r="XJ44" s="99"/>
      <c r="XK44" s="99"/>
      <c r="XL44" s="99"/>
      <c r="XM44" s="99"/>
      <c r="XN44" s="99"/>
      <c r="XO44" s="99"/>
      <c r="XP44" s="99"/>
      <c r="XQ44" s="99"/>
      <c r="XR44" s="99"/>
      <c r="XS44" s="99"/>
      <c r="XT44" s="99"/>
      <c r="XU44" s="99"/>
      <c r="XV44" s="99"/>
      <c r="XW44" s="99"/>
      <c r="XX44" s="99"/>
      <c r="XY44" s="99"/>
      <c r="XZ44" s="99"/>
      <c r="YA44" s="99"/>
      <c r="YB44" s="99"/>
      <c r="YC44" s="99"/>
      <c r="YD44" s="99"/>
      <c r="YE44" s="99"/>
      <c r="YF44" s="99"/>
      <c r="YG44" s="99"/>
      <c r="YH44" s="99"/>
      <c r="YI44" s="99"/>
      <c r="YJ44" s="99"/>
      <c r="YK44" s="99"/>
      <c r="YL44" s="99"/>
      <c r="YM44" s="99"/>
      <c r="YN44" s="99"/>
      <c r="YO44" s="99"/>
      <c r="YP44" s="99"/>
      <c r="YQ44" s="99"/>
      <c r="YR44" s="99"/>
      <c r="YS44" s="99"/>
      <c r="YT44" s="99"/>
      <c r="YU44" s="99"/>
      <c r="YV44" s="99"/>
      <c r="YW44" s="99"/>
      <c r="YX44" s="99"/>
      <c r="YY44" s="99"/>
      <c r="YZ44" s="99"/>
      <c r="ZA44" s="99"/>
      <c r="ZB44" s="99"/>
      <c r="ZC44" s="99"/>
      <c r="ZD44" s="99"/>
      <c r="ZE44" s="99"/>
      <c r="ZF44" s="99"/>
      <c r="ZG44" s="99"/>
      <c r="ZH44" s="99"/>
      <c r="ZI44" s="99"/>
      <c r="ZJ44" s="99"/>
      <c r="ZK44" s="99"/>
      <c r="ZL44" s="99"/>
      <c r="ZM44" s="99"/>
      <c r="ZN44" s="99"/>
      <c r="ZO44" s="99"/>
      <c r="ZP44" s="99"/>
      <c r="ZQ44" s="99"/>
      <c r="ZR44" s="99"/>
      <c r="ZS44" s="99"/>
      <c r="ZT44" s="99"/>
      <c r="ZU44" s="99"/>
      <c r="ZV44" s="99"/>
      <c r="ZW44" s="99"/>
      <c r="ZX44" s="99"/>
      <c r="ZY44" s="99"/>
      <c r="ZZ44" s="99"/>
      <c r="AAA44" s="99"/>
      <c r="AAB44" s="99"/>
      <c r="AAC44" s="99"/>
      <c r="AAD44" s="99"/>
      <c r="AAE44" s="99"/>
      <c r="AAF44" s="99"/>
      <c r="AAG44" s="99"/>
      <c r="AAH44" s="99"/>
      <c r="AAI44" s="99"/>
      <c r="AAJ44" s="99"/>
      <c r="AAK44" s="99"/>
      <c r="AAL44" s="99"/>
      <c r="AAM44" s="99"/>
      <c r="AAN44" s="99"/>
      <c r="AAO44" s="99"/>
      <c r="AAP44" s="99"/>
      <c r="AAQ44" s="99"/>
      <c r="AAR44" s="99"/>
      <c r="AAS44" s="99"/>
      <c r="AAT44" s="99"/>
      <c r="AAU44" s="99"/>
      <c r="AAV44" s="99"/>
      <c r="AAW44" s="99"/>
      <c r="AAX44" s="99"/>
      <c r="AAY44" s="99"/>
      <c r="AAZ44" s="99"/>
      <c r="ABA44" s="99"/>
      <c r="ABB44" s="99"/>
      <c r="ABC44" s="99"/>
      <c r="ABD44" s="99"/>
      <c r="ABE44" s="99"/>
      <c r="ABF44" s="99"/>
      <c r="ABG44" s="99"/>
      <c r="ABH44" s="99"/>
      <c r="ABI44" s="99"/>
      <c r="ABJ44" s="99"/>
      <c r="ABK44" s="99"/>
      <c r="ABL44" s="99"/>
      <c r="ABM44" s="99"/>
      <c r="ABN44" s="99"/>
      <c r="ABO44" s="99"/>
      <c r="ABP44" s="99"/>
      <c r="ABQ44" s="99"/>
      <c r="ABR44" s="99"/>
      <c r="ABS44" s="99"/>
      <c r="ABT44" s="99"/>
      <c r="ABU44" s="99"/>
      <c r="ABV44" s="99"/>
      <c r="ABW44" s="99"/>
      <c r="ABX44" s="99"/>
      <c r="ABY44" s="99"/>
      <c r="ABZ44" s="99"/>
      <c r="ACA44" s="99"/>
      <c r="ACB44" s="99"/>
      <c r="ACC44" s="99"/>
      <c r="ACD44" s="99"/>
      <c r="ACE44" s="99"/>
      <c r="ACF44" s="99"/>
      <c r="ACG44" s="99"/>
      <c r="ACH44" s="99"/>
      <c r="ACI44" s="99"/>
      <c r="ACJ44" s="99"/>
      <c r="ACK44" s="99"/>
      <c r="ACL44" s="99"/>
      <c r="ACM44" s="99"/>
      <c r="ACN44" s="99"/>
      <c r="ACO44" s="99"/>
      <c r="ACP44" s="99"/>
      <c r="ACQ44" s="99"/>
      <c r="ACR44" s="99"/>
      <c r="ACS44" s="99"/>
      <c r="ACT44" s="99"/>
      <c r="ACU44" s="99"/>
      <c r="ACV44" s="99"/>
      <c r="ACW44" s="99"/>
      <c r="ACX44" s="99"/>
      <c r="ACY44" s="99"/>
      <c r="ACZ44" s="99"/>
      <c r="ADA44" s="99"/>
      <c r="ADB44" s="99"/>
      <c r="ADC44" s="99"/>
      <c r="ADD44" s="99"/>
      <c r="ADE44" s="99"/>
      <c r="ADF44" s="99"/>
      <c r="ADG44" s="99"/>
      <c r="ADH44" s="99"/>
      <c r="ADI44" s="99"/>
      <c r="ADJ44" s="99"/>
      <c r="ADK44" s="99"/>
      <c r="ADL44" s="99"/>
      <c r="ADM44" s="99"/>
      <c r="ADN44" s="99"/>
      <c r="ADO44" s="99"/>
      <c r="ADP44" s="99"/>
      <c r="ADQ44" s="99"/>
      <c r="ADR44" s="99"/>
      <c r="ADS44" s="99"/>
      <c r="ADT44" s="99"/>
      <c r="ADU44" s="99"/>
      <c r="ADV44" s="99"/>
      <c r="ADW44" s="99"/>
      <c r="ADX44" s="99"/>
      <c r="ADY44" s="99"/>
      <c r="ADZ44" s="99"/>
      <c r="AEA44" s="99"/>
      <c r="AEB44" s="99"/>
      <c r="AEC44" s="99"/>
      <c r="AED44" s="99"/>
      <c r="AEE44" s="99"/>
      <c r="AEF44" s="99"/>
      <c r="AEG44" s="99"/>
      <c r="AEH44" s="99"/>
      <c r="AEI44" s="99"/>
      <c r="AEJ44" s="99"/>
      <c r="AEK44" s="99"/>
      <c r="AEL44" s="99"/>
      <c r="AEM44" s="99"/>
      <c r="AEN44" s="99"/>
      <c r="AEO44" s="99"/>
      <c r="AEP44" s="99"/>
      <c r="AEQ44" s="99"/>
      <c r="AER44" s="99"/>
      <c r="AES44" s="99"/>
      <c r="AET44" s="99"/>
      <c r="AEU44" s="99"/>
      <c r="AEV44" s="99"/>
      <c r="AEW44" s="99"/>
      <c r="AEX44" s="99"/>
      <c r="AEY44" s="99"/>
      <c r="AEZ44" s="99"/>
      <c r="AFA44" s="99"/>
      <c r="AFB44" s="99"/>
      <c r="AFC44" s="99"/>
      <c r="AFD44" s="99"/>
      <c r="AFE44" s="99"/>
      <c r="AFF44" s="99"/>
      <c r="AFG44" s="99"/>
      <c r="AFH44" s="99"/>
      <c r="AFI44" s="99"/>
      <c r="AFJ44" s="99"/>
      <c r="AFK44" s="99"/>
      <c r="AFL44" s="99"/>
      <c r="AFM44" s="99"/>
      <c r="AFN44" s="99"/>
      <c r="AFO44" s="99"/>
      <c r="AFP44" s="99"/>
      <c r="AFQ44" s="99"/>
      <c r="AFR44" s="99"/>
      <c r="AFS44" s="99"/>
      <c r="AFT44" s="99"/>
      <c r="AFU44" s="99"/>
      <c r="AFV44" s="99"/>
      <c r="AFW44" s="99"/>
      <c r="AFX44" s="99"/>
      <c r="AFY44" s="99"/>
      <c r="AFZ44" s="99"/>
      <c r="AGA44" s="99"/>
      <c r="AGB44" s="99"/>
      <c r="AGC44" s="99"/>
      <c r="AGD44" s="99"/>
      <c r="AGE44" s="99"/>
      <c r="AGF44" s="99"/>
      <c r="AGG44" s="99"/>
      <c r="AGH44" s="99"/>
      <c r="AGI44" s="99"/>
      <c r="AGJ44" s="99"/>
      <c r="AGK44" s="99"/>
      <c r="AGL44" s="99"/>
      <c r="AGM44" s="99"/>
      <c r="AGN44" s="99"/>
      <c r="AGO44" s="99"/>
      <c r="AGP44" s="99"/>
      <c r="AGQ44" s="99"/>
      <c r="AGR44" s="99"/>
      <c r="AGS44" s="99"/>
      <c r="AGT44" s="99"/>
      <c r="AGU44" s="99"/>
      <c r="AGV44" s="99"/>
      <c r="AGW44" s="99"/>
      <c r="AGX44" s="99"/>
      <c r="AGY44" s="99"/>
      <c r="AGZ44" s="99"/>
      <c r="AHA44" s="99"/>
      <c r="AHB44" s="99"/>
      <c r="AHC44" s="99"/>
      <c r="AHD44" s="99"/>
      <c r="AHE44" s="99"/>
      <c r="AHF44" s="99"/>
      <c r="AHG44" s="99"/>
      <c r="AHH44" s="99"/>
      <c r="AHI44" s="99"/>
      <c r="AHJ44" s="99"/>
      <c r="AHK44" s="99"/>
      <c r="AHL44" s="99"/>
      <c r="AHM44" s="99"/>
      <c r="AHN44" s="99"/>
      <c r="AHO44" s="99"/>
      <c r="AHP44" s="99"/>
      <c r="AHQ44" s="99"/>
      <c r="AHR44" s="99"/>
      <c r="AHS44" s="99"/>
      <c r="AHT44" s="99"/>
      <c r="AHU44" s="99"/>
      <c r="AHV44" s="99"/>
      <c r="AHW44" s="99"/>
      <c r="AHX44" s="99"/>
      <c r="AHY44" s="99"/>
      <c r="AHZ44" s="99"/>
      <c r="AIA44" s="99"/>
      <c r="AIB44" s="99"/>
      <c r="AIC44" s="99"/>
      <c r="AID44" s="99"/>
      <c r="AIE44" s="99"/>
      <c r="AIF44" s="99"/>
      <c r="AIG44" s="99"/>
      <c r="AIH44" s="99"/>
      <c r="AII44" s="99"/>
      <c r="AIJ44" s="99"/>
      <c r="AIK44" s="99"/>
      <c r="AIL44" s="99"/>
      <c r="AIM44" s="99"/>
      <c r="AIN44" s="99"/>
      <c r="AIO44" s="99"/>
      <c r="AIP44" s="99"/>
      <c r="AIQ44" s="99"/>
      <c r="AIR44" s="99"/>
      <c r="AIS44" s="99"/>
      <c r="AIT44" s="99"/>
      <c r="AIU44" s="99"/>
      <c r="AIV44" s="99"/>
      <c r="AIW44" s="99"/>
      <c r="AIX44" s="99"/>
      <c r="AIY44" s="99"/>
      <c r="AIZ44" s="99"/>
      <c r="AJA44" s="99"/>
      <c r="AJB44" s="99"/>
      <c r="AJC44" s="99"/>
      <c r="AJD44" s="99"/>
      <c r="AJE44" s="99"/>
      <c r="AJF44" s="99"/>
      <c r="AJG44" s="99"/>
      <c r="AJH44" s="99"/>
      <c r="AJI44" s="99"/>
      <c r="AJJ44" s="99"/>
      <c r="AJK44" s="99"/>
      <c r="AJL44" s="99"/>
      <c r="AJM44" s="99"/>
      <c r="AJN44" s="99"/>
      <c r="AJO44" s="99"/>
      <c r="AJP44" s="99"/>
      <c r="AJQ44" s="99"/>
      <c r="AJR44" s="99"/>
      <c r="AJS44" s="99"/>
      <c r="AJT44" s="99"/>
      <c r="AJU44" s="99"/>
      <c r="AJV44" s="99"/>
      <c r="AJW44" s="99"/>
      <c r="AJX44" s="99"/>
      <c r="AJY44" s="99"/>
      <c r="AJZ44" s="99"/>
      <c r="AKA44" s="99"/>
      <c r="AKB44" s="99"/>
      <c r="AKC44" s="99"/>
      <c r="AKD44" s="99"/>
      <c r="AKE44" s="99"/>
      <c r="AKF44" s="99"/>
      <c r="AKG44" s="99"/>
      <c r="AKH44" s="99"/>
      <c r="AKI44" s="99"/>
      <c r="AKJ44" s="99"/>
      <c r="AKK44" s="99"/>
      <c r="AKL44" s="99"/>
      <c r="AKM44" s="99"/>
      <c r="AKN44" s="99"/>
      <c r="AKO44" s="99"/>
      <c r="AKP44" s="99"/>
      <c r="AKQ44" s="99"/>
      <c r="AKR44" s="99"/>
      <c r="AKS44" s="99"/>
      <c r="AKT44" s="99"/>
      <c r="AKU44" s="99"/>
      <c r="AKV44" s="99"/>
      <c r="AKW44" s="99"/>
      <c r="AKX44" s="99"/>
      <c r="AKY44" s="99"/>
      <c r="AKZ44" s="99"/>
      <c r="ALA44" s="99"/>
      <c r="ALB44" s="99"/>
      <c r="ALC44" s="99"/>
      <c r="ALD44" s="99"/>
      <c r="ALE44" s="99"/>
      <c r="ALF44" s="99"/>
      <c r="ALG44" s="99"/>
      <c r="ALH44" s="99"/>
      <c r="ALI44" s="99"/>
      <c r="ALJ44" s="99"/>
      <c r="ALK44" s="99"/>
      <c r="ALL44" s="99"/>
      <c r="ALM44" s="99"/>
      <c r="ALN44" s="99"/>
      <c r="ALO44" s="99"/>
      <c r="ALP44" s="99"/>
      <c r="ALQ44" s="99"/>
      <c r="ALR44" s="99"/>
      <c r="ALS44" s="99"/>
      <c r="ALT44" s="99"/>
      <c r="ALU44" s="99"/>
      <c r="ALV44" s="99"/>
      <c r="ALW44" s="99"/>
      <c r="ALX44" s="99"/>
      <c r="ALY44" s="99"/>
      <c r="ALZ44" s="99"/>
      <c r="AMA44" s="99"/>
      <c r="AMB44" s="99"/>
      <c r="AMC44" s="99"/>
      <c r="AMD44" s="99"/>
      <c r="AME44" s="99"/>
      <c r="AMF44" s="99"/>
      <c r="AMG44" s="99"/>
      <c r="AMH44" s="99"/>
      <c r="AMI44" s="99"/>
      <c r="AMJ44" s="99"/>
    </row>
    <row r="45" spans="1:1024" ht="6" customHeight="1">
      <c r="A45" s="98"/>
      <c r="B45" s="144"/>
      <c r="C45" s="144"/>
      <c r="D45" s="144"/>
      <c r="E45" s="144"/>
      <c r="F45" s="144"/>
      <c r="G45" s="121"/>
      <c r="H45" s="121"/>
      <c r="I45" s="121"/>
      <c r="J45" s="121"/>
      <c r="K45" s="121"/>
      <c r="L45" s="121"/>
      <c r="M45" s="121"/>
      <c r="N45" s="121"/>
      <c r="O45" s="121"/>
      <c r="P45" s="121"/>
      <c r="Q45" s="121"/>
      <c r="R45" s="121"/>
      <c r="S45" s="121"/>
      <c r="T45" s="136"/>
      <c r="U45" s="136"/>
      <c r="V45" s="121"/>
      <c r="W45" s="121"/>
      <c r="X45" s="121"/>
      <c r="Y45" s="121"/>
      <c r="Z45" s="121"/>
      <c r="AA45" s="121"/>
      <c r="AB45" s="121"/>
      <c r="AC45" s="121"/>
      <c r="AD45" s="121"/>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c r="IX45" s="99"/>
      <c r="IY45" s="99"/>
      <c r="IZ45" s="99"/>
      <c r="JA45" s="99"/>
      <c r="JB45" s="99"/>
      <c r="JC45" s="99"/>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c r="KJ45" s="99"/>
      <c r="KK45" s="99"/>
      <c r="KL45" s="99"/>
      <c r="KM45" s="99"/>
      <c r="KN45" s="99"/>
      <c r="KO45" s="99"/>
      <c r="KP45" s="99"/>
      <c r="KQ45" s="99"/>
      <c r="KR45" s="99"/>
      <c r="KS45" s="99"/>
      <c r="KT45" s="99"/>
      <c r="KU45" s="99"/>
      <c r="KV45" s="99"/>
      <c r="KW45" s="99"/>
      <c r="KX45" s="99"/>
      <c r="KY45" s="99"/>
      <c r="KZ45" s="99"/>
      <c r="LA45" s="99"/>
      <c r="LB45" s="99"/>
      <c r="LC45" s="99"/>
      <c r="LD45" s="99"/>
      <c r="LE45" s="99"/>
      <c r="LF45" s="99"/>
      <c r="LG45" s="99"/>
      <c r="LH45" s="99"/>
      <c r="LI45" s="99"/>
      <c r="LJ45" s="99"/>
      <c r="LK45" s="99"/>
      <c r="LL45" s="99"/>
      <c r="LM45" s="99"/>
      <c r="LN45" s="99"/>
      <c r="LO45" s="99"/>
      <c r="LP45" s="99"/>
      <c r="LQ45" s="99"/>
      <c r="LR45" s="99"/>
      <c r="LS45" s="99"/>
      <c r="LT45" s="99"/>
      <c r="LU45" s="99"/>
      <c r="LV45" s="99"/>
      <c r="LW45" s="99"/>
      <c r="LX45" s="99"/>
      <c r="LY45" s="99"/>
      <c r="LZ45" s="99"/>
      <c r="MA45" s="99"/>
      <c r="MB45" s="99"/>
      <c r="MC45" s="99"/>
      <c r="MD45" s="99"/>
      <c r="ME45" s="99"/>
      <c r="MF45" s="99"/>
      <c r="MG45" s="99"/>
      <c r="MH45" s="99"/>
      <c r="MI45" s="99"/>
      <c r="MJ45" s="99"/>
      <c r="MK45" s="99"/>
      <c r="ML45" s="99"/>
      <c r="MM45" s="99"/>
      <c r="MN45" s="99"/>
      <c r="MO45" s="99"/>
      <c r="MP45" s="99"/>
      <c r="MQ45" s="99"/>
      <c r="MR45" s="99"/>
      <c r="MS45" s="99"/>
      <c r="MT45" s="99"/>
      <c r="MU45" s="99"/>
      <c r="MV45" s="99"/>
      <c r="MW45" s="99"/>
      <c r="MX45" s="99"/>
      <c r="MY45" s="99"/>
      <c r="MZ45" s="99"/>
      <c r="NA45" s="99"/>
      <c r="NB45" s="99"/>
      <c r="NC45" s="99"/>
      <c r="ND45" s="99"/>
      <c r="NE45" s="99"/>
      <c r="NF45" s="99"/>
      <c r="NG45" s="99"/>
      <c r="NH45" s="99"/>
      <c r="NI45" s="99"/>
      <c r="NJ45" s="99"/>
      <c r="NK45" s="99"/>
      <c r="NL45" s="99"/>
      <c r="NM45" s="99"/>
      <c r="NN45" s="99"/>
      <c r="NO45" s="99"/>
      <c r="NP45" s="99"/>
      <c r="NQ45" s="99"/>
      <c r="NR45" s="99"/>
      <c r="NS45" s="99"/>
      <c r="NT45" s="99"/>
      <c r="NU45" s="99"/>
      <c r="NV45" s="99"/>
      <c r="NW45" s="99"/>
      <c r="NX45" s="99"/>
      <c r="NY45" s="99"/>
      <c r="NZ45" s="99"/>
      <c r="OA45" s="99"/>
      <c r="OB45" s="99"/>
      <c r="OC45" s="99"/>
      <c r="OD45" s="99"/>
      <c r="OE45" s="99"/>
      <c r="OF45" s="99"/>
      <c r="OG45" s="99"/>
      <c r="OH45" s="99"/>
      <c r="OI45" s="99"/>
      <c r="OJ45" s="99"/>
      <c r="OK45" s="99"/>
      <c r="OL45" s="99"/>
      <c r="OM45" s="99"/>
      <c r="ON45" s="99"/>
      <c r="OO45" s="99"/>
      <c r="OP45" s="99"/>
      <c r="OQ45" s="99"/>
      <c r="OR45" s="99"/>
      <c r="OS45" s="99"/>
      <c r="OT45" s="99"/>
      <c r="OU45" s="99"/>
      <c r="OV45" s="99"/>
      <c r="OW45" s="99"/>
      <c r="OX45" s="99"/>
      <c r="OY45" s="99"/>
      <c r="OZ45" s="99"/>
      <c r="PA45" s="99"/>
      <c r="PB45" s="99"/>
      <c r="PC45" s="99"/>
      <c r="PD45" s="99"/>
      <c r="PE45" s="99"/>
      <c r="PF45" s="99"/>
      <c r="PG45" s="99"/>
      <c r="PH45" s="99"/>
      <c r="PI45" s="99"/>
      <c r="PJ45" s="99"/>
      <c r="PK45" s="99"/>
      <c r="PL45" s="99"/>
      <c r="PM45" s="99"/>
      <c r="PN45" s="99"/>
      <c r="PO45" s="99"/>
      <c r="PP45" s="99"/>
      <c r="PQ45" s="99"/>
      <c r="PR45" s="99"/>
      <c r="PS45" s="99"/>
      <c r="PT45" s="99"/>
      <c r="PU45" s="99"/>
      <c r="PV45" s="99"/>
      <c r="PW45" s="99"/>
      <c r="PX45" s="99"/>
      <c r="PY45" s="99"/>
      <c r="PZ45" s="99"/>
      <c r="QA45" s="99"/>
      <c r="QB45" s="99"/>
      <c r="QC45" s="99"/>
      <c r="QD45" s="99"/>
      <c r="QE45" s="99"/>
      <c r="QF45" s="99"/>
      <c r="QG45" s="99"/>
      <c r="QH45" s="99"/>
      <c r="QI45" s="99"/>
      <c r="QJ45" s="99"/>
      <c r="QK45" s="99"/>
      <c r="QL45" s="99"/>
      <c r="QM45" s="99"/>
      <c r="QN45" s="99"/>
      <c r="QO45" s="99"/>
      <c r="QP45" s="99"/>
      <c r="QQ45" s="99"/>
      <c r="QR45" s="99"/>
      <c r="QS45" s="99"/>
      <c r="QT45" s="99"/>
      <c r="QU45" s="99"/>
      <c r="QV45" s="99"/>
      <c r="QW45" s="99"/>
      <c r="QX45" s="99"/>
      <c r="QY45" s="99"/>
      <c r="QZ45" s="99"/>
      <c r="RA45" s="99"/>
      <c r="RB45" s="99"/>
      <c r="RC45" s="99"/>
      <c r="RD45" s="99"/>
      <c r="RE45" s="99"/>
      <c r="RF45" s="99"/>
      <c r="RG45" s="99"/>
      <c r="RH45" s="99"/>
      <c r="RI45" s="99"/>
      <c r="RJ45" s="99"/>
      <c r="RK45" s="99"/>
      <c r="RL45" s="99"/>
      <c r="RM45" s="99"/>
      <c r="RN45" s="99"/>
      <c r="RO45" s="99"/>
      <c r="RP45" s="99"/>
      <c r="RQ45" s="99"/>
      <c r="RR45" s="99"/>
      <c r="RS45" s="99"/>
      <c r="RT45" s="99"/>
      <c r="RU45" s="99"/>
      <c r="RV45" s="99"/>
      <c r="RW45" s="99"/>
      <c r="RX45" s="99"/>
      <c r="RY45" s="99"/>
      <c r="RZ45" s="99"/>
      <c r="SA45" s="99"/>
      <c r="SB45" s="99"/>
      <c r="SC45" s="99"/>
      <c r="SD45" s="99"/>
      <c r="SE45" s="99"/>
      <c r="SF45" s="99"/>
      <c r="SG45" s="99"/>
      <c r="SH45" s="99"/>
      <c r="SI45" s="99"/>
      <c r="SJ45" s="99"/>
      <c r="SK45" s="99"/>
      <c r="SL45" s="99"/>
      <c r="SM45" s="99"/>
      <c r="SN45" s="99"/>
      <c r="SO45" s="99"/>
      <c r="SP45" s="99"/>
      <c r="SQ45" s="99"/>
      <c r="SR45" s="99"/>
      <c r="SS45" s="99"/>
      <c r="ST45" s="99"/>
      <c r="SU45" s="99"/>
      <c r="SV45" s="99"/>
      <c r="SW45" s="99"/>
      <c r="SX45" s="99"/>
      <c r="SY45" s="99"/>
      <c r="SZ45" s="99"/>
      <c r="TA45" s="99"/>
      <c r="TB45" s="99"/>
      <c r="TC45" s="99"/>
      <c r="TD45" s="99"/>
      <c r="TE45" s="99"/>
      <c r="TF45" s="99"/>
      <c r="TG45" s="99"/>
      <c r="TH45" s="99"/>
      <c r="TI45" s="99"/>
      <c r="TJ45" s="99"/>
      <c r="TK45" s="99"/>
      <c r="TL45" s="99"/>
      <c r="TM45" s="99"/>
      <c r="TN45" s="99"/>
      <c r="TO45" s="99"/>
      <c r="TP45" s="99"/>
      <c r="TQ45" s="99"/>
      <c r="TR45" s="99"/>
      <c r="TS45" s="99"/>
      <c r="TT45" s="99"/>
      <c r="TU45" s="99"/>
      <c r="TV45" s="99"/>
      <c r="TW45" s="99"/>
      <c r="TX45" s="99"/>
      <c r="TY45" s="99"/>
      <c r="TZ45" s="99"/>
      <c r="UA45" s="99"/>
      <c r="UB45" s="99"/>
      <c r="UC45" s="99"/>
      <c r="UD45" s="99"/>
      <c r="UE45" s="99"/>
      <c r="UF45" s="99"/>
      <c r="UG45" s="99"/>
      <c r="UH45" s="99"/>
      <c r="UI45" s="99"/>
      <c r="UJ45" s="99"/>
      <c r="UK45" s="99"/>
      <c r="UL45" s="99"/>
      <c r="UM45" s="99"/>
      <c r="UN45" s="99"/>
      <c r="UO45" s="99"/>
      <c r="UP45" s="99"/>
      <c r="UQ45" s="99"/>
      <c r="UR45" s="99"/>
      <c r="US45" s="99"/>
      <c r="UT45" s="99"/>
      <c r="UU45" s="99"/>
      <c r="UV45" s="99"/>
      <c r="UW45" s="99"/>
      <c r="UX45" s="99"/>
      <c r="UY45" s="99"/>
      <c r="UZ45" s="99"/>
      <c r="VA45" s="99"/>
      <c r="VB45" s="99"/>
      <c r="VC45" s="99"/>
      <c r="VD45" s="99"/>
      <c r="VE45" s="99"/>
      <c r="VF45" s="99"/>
      <c r="VG45" s="99"/>
      <c r="VH45" s="99"/>
      <c r="VI45" s="99"/>
      <c r="VJ45" s="99"/>
      <c r="VK45" s="99"/>
      <c r="VL45" s="99"/>
      <c r="VM45" s="99"/>
      <c r="VN45" s="99"/>
      <c r="VO45" s="99"/>
      <c r="VP45" s="99"/>
      <c r="VQ45" s="99"/>
      <c r="VR45" s="99"/>
      <c r="VS45" s="99"/>
      <c r="VT45" s="99"/>
      <c r="VU45" s="99"/>
      <c r="VV45" s="99"/>
      <c r="VW45" s="99"/>
      <c r="VX45" s="99"/>
      <c r="VY45" s="99"/>
      <c r="VZ45" s="99"/>
      <c r="WA45" s="99"/>
      <c r="WB45" s="99"/>
      <c r="WC45" s="99"/>
      <c r="WD45" s="99"/>
      <c r="WE45" s="99"/>
      <c r="WF45" s="99"/>
      <c r="WG45" s="99"/>
      <c r="WH45" s="99"/>
      <c r="WI45" s="99"/>
      <c r="WJ45" s="99"/>
      <c r="WK45" s="99"/>
      <c r="WL45" s="99"/>
      <c r="WM45" s="99"/>
      <c r="WN45" s="99"/>
      <c r="WO45" s="99"/>
      <c r="WP45" s="99"/>
      <c r="WQ45" s="99"/>
      <c r="WR45" s="99"/>
      <c r="WS45" s="99"/>
      <c r="WT45" s="99"/>
      <c r="WU45" s="99"/>
      <c r="WV45" s="99"/>
      <c r="WW45" s="99"/>
      <c r="WX45" s="99"/>
      <c r="WY45" s="99"/>
      <c r="WZ45" s="99"/>
      <c r="XA45" s="99"/>
      <c r="XB45" s="99"/>
      <c r="XC45" s="99"/>
      <c r="XD45" s="99"/>
      <c r="XE45" s="99"/>
      <c r="XF45" s="99"/>
      <c r="XG45" s="99"/>
      <c r="XH45" s="99"/>
      <c r="XI45" s="99"/>
      <c r="XJ45" s="99"/>
      <c r="XK45" s="99"/>
      <c r="XL45" s="99"/>
      <c r="XM45" s="99"/>
      <c r="XN45" s="99"/>
      <c r="XO45" s="99"/>
      <c r="XP45" s="99"/>
      <c r="XQ45" s="99"/>
      <c r="XR45" s="99"/>
      <c r="XS45" s="99"/>
      <c r="XT45" s="99"/>
      <c r="XU45" s="99"/>
      <c r="XV45" s="99"/>
      <c r="XW45" s="99"/>
      <c r="XX45" s="99"/>
      <c r="XY45" s="99"/>
      <c r="XZ45" s="99"/>
      <c r="YA45" s="99"/>
      <c r="YB45" s="99"/>
      <c r="YC45" s="99"/>
      <c r="YD45" s="99"/>
      <c r="YE45" s="99"/>
      <c r="YF45" s="99"/>
      <c r="YG45" s="99"/>
      <c r="YH45" s="99"/>
      <c r="YI45" s="99"/>
      <c r="YJ45" s="99"/>
      <c r="YK45" s="99"/>
      <c r="YL45" s="99"/>
      <c r="YM45" s="99"/>
      <c r="YN45" s="99"/>
      <c r="YO45" s="99"/>
      <c r="YP45" s="99"/>
      <c r="YQ45" s="99"/>
      <c r="YR45" s="99"/>
      <c r="YS45" s="99"/>
      <c r="YT45" s="99"/>
      <c r="YU45" s="99"/>
      <c r="YV45" s="99"/>
      <c r="YW45" s="99"/>
      <c r="YX45" s="99"/>
      <c r="YY45" s="99"/>
      <c r="YZ45" s="99"/>
      <c r="ZA45" s="99"/>
      <c r="ZB45" s="99"/>
      <c r="ZC45" s="99"/>
      <c r="ZD45" s="99"/>
      <c r="ZE45" s="99"/>
      <c r="ZF45" s="99"/>
      <c r="ZG45" s="99"/>
      <c r="ZH45" s="99"/>
      <c r="ZI45" s="99"/>
      <c r="ZJ45" s="99"/>
      <c r="ZK45" s="99"/>
      <c r="ZL45" s="99"/>
      <c r="ZM45" s="99"/>
      <c r="ZN45" s="99"/>
      <c r="ZO45" s="99"/>
      <c r="ZP45" s="99"/>
      <c r="ZQ45" s="99"/>
      <c r="ZR45" s="99"/>
      <c r="ZS45" s="99"/>
      <c r="ZT45" s="99"/>
      <c r="ZU45" s="99"/>
      <c r="ZV45" s="99"/>
      <c r="ZW45" s="99"/>
      <c r="ZX45" s="99"/>
      <c r="ZY45" s="99"/>
      <c r="ZZ45" s="99"/>
      <c r="AAA45" s="99"/>
      <c r="AAB45" s="99"/>
      <c r="AAC45" s="99"/>
      <c r="AAD45" s="99"/>
      <c r="AAE45" s="99"/>
      <c r="AAF45" s="99"/>
      <c r="AAG45" s="99"/>
      <c r="AAH45" s="99"/>
      <c r="AAI45" s="99"/>
      <c r="AAJ45" s="99"/>
      <c r="AAK45" s="99"/>
      <c r="AAL45" s="99"/>
      <c r="AAM45" s="99"/>
      <c r="AAN45" s="99"/>
      <c r="AAO45" s="99"/>
      <c r="AAP45" s="99"/>
      <c r="AAQ45" s="99"/>
      <c r="AAR45" s="99"/>
      <c r="AAS45" s="99"/>
      <c r="AAT45" s="99"/>
      <c r="AAU45" s="99"/>
      <c r="AAV45" s="99"/>
      <c r="AAW45" s="99"/>
      <c r="AAX45" s="99"/>
      <c r="AAY45" s="99"/>
      <c r="AAZ45" s="99"/>
      <c r="ABA45" s="99"/>
      <c r="ABB45" s="99"/>
      <c r="ABC45" s="99"/>
      <c r="ABD45" s="99"/>
      <c r="ABE45" s="99"/>
      <c r="ABF45" s="99"/>
      <c r="ABG45" s="99"/>
      <c r="ABH45" s="99"/>
      <c r="ABI45" s="99"/>
      <c r="ABJ45" s="99"/>
      <c r="ABK45" s="99"/>
      <c r="ABL45" s="99"/>
      <c r="ABM45" s="99"/>
      <c r="ABN45" s="99"/>
      <c r="ABO45" s="99"/>
      <c r="ABP45" s="99"/>
      <c r="ABQ45" s="99"/>
      <c r="ABR45" s="99"/>
      <c r="ABS45" s="99"/>
      <c r="ABT45" s="99"/>
      <c r="ABU45" s="99"/>
      <c r="ABV45" s="99"/>
      <c r="ABW45" s="99"/>
      <c r="ABX45" s="99"/>
      <c r="ABY45" s="99"/>
      <c r="ABZ45" s="99"/>
      <c r="ACA45" s="99"/>
      <c r="ACB45" s="99"/>
      <c r="ACC45" s="99"/>
      <c r="ACD45" s="99"/>
      <c r="ACE45" s="99"/>
      <c r="ACF45" s="99"/>
      <c r="ACG45" s="99"/>
      <c r="ACH45" s="99"/>
      <c r="ACI45" s="99"/>
      <c r="ACJ45" s="99"/>
      <c r="ACK45" s="99"/>
      <c r="ACL45" s="99"/>
      <c r="ACM45" s="99"/>
      <c r="ACN45" s="99"/>
      <c r="ACO45" s="99"/>
      <c r="ACP45" s="99"/>
      <c r="ACQ45" s="99"/>
      <c r="ACR45" s="99"/>
      <c r="ACS45" s="99"/>
      <c r="ACT45" s="99"/>
      <c r="ACU45" s="99"/>
      <c r="ACV45" s="99"/>
      <c r="ACW45" s="99"/>
      <c r="ACX45" s="99"/>
      <c r="ACY45" s="99"/>
      <c r="ACZ45" s="99"/>
      <c r="ADA45" s="99"/>
      <c r="ADB45" s="99"/>
      <c r="ADC45" s="99"/>
      <c r="ADD45" s="99"/>
      <c r="ADE45" s="99"/>
      <c r="ADF45" s="99"/>
      <c r="ADG45" s="99"/>
      <c r="ADH45" s="99"/>
      <c r="ADI45" s="99"/>
      <c r="ADJ45" s="99"/>
      <c r="ADK45" s="99"/>
      <c r="ADL45" s="99"/>
      <c r="ADM45" s="99"/>
      <c r="ADN45" s="99"/>
      <c r="ADO45" s="99"/>
      <c r="ADP45" s="99"/>
      <c r="ADQ45" s="99"/>
      <c r="ADR45" s="99"/>
      <c r="ADS45" s="99"/>
      <c r="ADT45" s="99"/>
      <c r="ADU45" s="99"/>
      <c r="ADV45" s="99"/>
      <c r="ADW45" s="99"/>
      <c r="ADX45" s="99"/>
      <c r="ADY45" s="99"/>
      <c r="ADZ45" s="99"/>
      <c r="AEA45" s="99"/>
      <c r="AEB45" s="99"/>
      <c r="AEC45" s="99"/>
      <c r="AED45" s="99"/>
      <c r="AEE45" s="99"/>
      <c r="AEF45" s="99"/>
      <c r="AEG45" s="99"/>
      <c r="AEH45" s="99"/>
      <c r="AEI45" s="99"/>
      <c r="AEJ45" s="99"/>
      <c r="AEK45" s="99"/>
      <c r="AEL45" s="99"/>
      <c r="AEM45" s="99"/>
      <c r="AEN45" s="99"/>
      <c r="AEO45" s="99"/>
      <c r="AEP45" s="99"/>
      <c r="AEQ45" s="99"/>
      <c r="AER45" s="99"/>
      <c r="AES45" s="99"/>
      <c r="AET45" s="99"/>
      <c r="AEU45" s="99"/>
      <c r="AEV45" s="99"/>
      <c r="AEW45" s="99"/>
      <c r="AEX45" s="99"/>
      <c r="AEY45" s="99"/>
      <c r="AEZ45" s="99"/>
      <c r="AFA45" s="99"/>
      <c r="AFB45" s="99"/>
      <c r="AFC45" s="99"/>
      <c r="AFD45" s="99"/>
      <c r="AFE45" s="99"/>
      <c r="AFF45" s="99"/>
      <c r="AFG45" s="99"/>
      <c r="AFH45" s="99"/>
      <c r="AFI45" s="99"/>
      <c r="AFJ45" s="99"/>
      <c r="AFK45" s="99"/>
      <c r="AFL45" s="99"/>
      <c r="AFM45" s="99"/>
      <c r="AFN45" s="99"/>
      <c r="AFO45" s="99"/>
      <c r="AFP45" s="99"/>
      <c r="AFQ45" s="99"/>
      <c r="AFR45" s="99"/>
      <c r="AFS45" s="99"/>
      <c r="AFT45" s="99"/>
      <c r="AFU45" s="99"/>
      <c r="AFV45" s="99"/>
      <c r="AFW45" s="99"/>
      <c r="AFX45" s="99"/>
      <c r="AFY45" s="99"/>
      <c r="AFZ45" s="99"/>
      <c r="AGA45" s="99"/>
      <c r="AGB45" s="99"/>
      <c r="AGC45" s="99"/>
      <c r="AGD45" s="99"/>
      <c r="AGE45" s="99"/>
      <c r="AGF45" s="99"/>
      <c r="AGG45" s="99"/>
      <c r="AGH45" s="99"/>
      <c r="AGI45" s="99"/>
      <c r="AGJ45" s="99"/>
      <c r="AGK45" s="99"/>
      <c r="AGL45" s="99"/>
      <c r="AGM45" s="99"/>
      <c r="AGN45" s="99"/>
      <c r="AGO45" s="99"/>
      <c r="AGP45" s="99"/>
      <c r="AGQ45" s="99"/>
      <c r="AGR45" s="99"/>
      <c r="AGS45" s="99"/>
      <c r="AGT45" s="99"/>
      <c r="AGU45" s="99"/>
      <c r="AGV45" s="99"/>
      <c r="AGW45" s="99"/>
      <c r="AGX45" s="99"/>
      <c r="AGY45" s="99"/>
      <c r="AGZ45" s="99"/>
      <c r="AHA45" s="99"/>
      <c r="AHB45" s="99"/>
      <c r="AHC45" s="99"/>
      <c r="AHD45" s="99"/>
      <c r="AHE45" s="99"/>
      <c r="AHF45" s="99"/>
      <c r="AHG45" s="99"/>
      <c r="AHH45" s="99"/>
      <c r="AHI45" s="99"/>
      <c r="AHJ45" s="99"/>
      <c r="AHK45" s="99"/>
      <c r="AHL45" s="99"/>
      <c r="AHM45" s="99"/>
      <c r="AHN45" s="99"/>
      <c r="AHO45" s="99"/>
      <c r="AHP45" s="99"/>
      <c r="AHQ45" s="99"/>
      <c r="AHR45" s="99"/>
      <c r="AHS45" s="99"/>
      <c r="AHT45" s="99"/>
      <c r="AHU45" s="99"/>
      <c r="AHV45" s="99"/>
      <c r="AHW45" s="99"/>
      <c r="AHX45" s="99"/>
      <c r="AHY45" s="99"/>
      <c r="AHZ45" s="99"/>
      <c r="AIA45" s="99"/>
      <c r="AIB45" s="99"/>
      <c r="AIC45" s="99"/>
      <c r="AID45" s="99"/>
      <c r="AIE45" s="99"/>
      <c r="AIF45" s="99"/>
      <c r="AIG45" s="99"/>
      <c r="AIH45" s="99"/>
      <c r="AII45" s="99"/>
      <c r="AIJ45" s="99"/>
      <c r="AIK45" s="99"/>
      <c r="AIL45" s="99"/>
      <c r="AIM45" s="99"/>
      <c r="AIN45" s="99"/>
      <c r="AIO45" s="99"/>
      <c r="AIP45" s="99"/>
      <c r="AIQ45" s="99"/>
      <c r="AIR45" s="99"/>
      <c r="AIS45" s="99"/>
      <c r="AIT45" s="99"/>
      <c r="AIU45" s="99"/>
      <c r="AIV45" s="99"/>
      <c r="AIW45" s="99"/>
      <c r="AIX45" s="99"/>
      <c r="AIY45" s="99"/>
      <c r="AIZ45" s="99"/>
      <c r="AJA45" s="99"/>
      <c r="AJB45" s="99"/>
      <c r="AJC45" s="99"/>
      <c r="AJD45" s="99"/>
      <c r="AJE45" s="99"/>
      <c r="AJF45" s="99"/>
      <c r="AJG45" s="99"/>
      <c r="AJH45" s="99"/>
      <c r="AJI45" s="99"/>
      <c r="AJJ45" s="99"/>
      <c r="AJK45" s="99"/>
      <c r="AJL45" s="99"/>
      <c r="AJM45" s="99"/>
      <c r="AJN45" s="99"/>
      <c r="AJO45" s="99"/>
      <c r="AJP45" s="99"/>
      <c r="AJQ45" s="99"/>
      <c r="AJR45" s="99"/>
      <c r="AJS45" s="99"/>
      <c r="AJT45" s="99"/>
      <c r="AJU45" s="99"/>
      <c r="AJV45" s="99"/>
      <c r="AJW45" s="99"/>
      <c r="AJX45" s="99"/>
      <c r="AJY45" s="99"/>
      <c r="AJZ45" s="99"/>
      <c r="AKA45" s="99"/>
      <c r="AKB45" s="99"/>
      <c r="AKC45" s="99"/>
      <c r="AKD45" s="99"/>
      <c r="AKE45" s="99"/>
      <c r="AKF45" s="99"/>
      <c r="AKG45" s="99"/>
      <c r="AKH45" s="99"/>
      <c r="AKI45" s="99"/>
      <c r="AKJ45" s="99"/>
      <c r="AKK45" s="99"/>
      <c r="AKL45" s="99"/>
      <c r="AKM45" s="99"/>
      <c r="AKN45" s="99"/>
      <c r="AKO45" s="99"/>
      <c r="AKP45" s="99"/>
      <c r="AKQ45" s="99"/>
      <c r="AKR45" s="99"/>
      <c r="AKS45" s="99"/>
      <c r="AKT45" s="99"/>
      <c r="AKU45" s="99"/>
      <c r="AKV45" s="99"/>
      <c r="AKW45" s="99"/>
      <c r="AKX45" s="99"/>
      <c r="AKY45" s="99"/>
      <c r="AKZ45" s="99"/>
      <c r="ALA45" s="99"/>
      <c r="ALB45" s="99"/>
      <c r="ALC45" s="99"/>
      <c r="ALD45" s="99"/>
      <c r="ALE45" s="99"/>
      <c r="ALF45" s="99"/>
      <c r="ALG45" s="99"/>
      <c r="ALH45" s="99"/>
      <c r="ALI45" s="99"/>
      <c r="ALJ45" s="99"/>
      <c r="ALK45" s="99"/>
      <c r="ALL45" s="99"/>
      <c r="ALM45" s="99"/>
      <c r="ALN45" s="99"/>
      <c r="ALO45" s="99"/>
      <c r="ALP45" s="99"/>
      <c r="ALQ45" s="99"/>
      <c r="ALR45" s="99"/>
      <c r="ALS45" s="99"/>
      <c r="ALT45" s="99"/>
      <c r="ALU45" s="99"/>
      <c r="ALV45" s="99"/>
      <c r="ALW45" s="99"/>
      <c r="ALX45" s="99"/>
      <c r="ALY45" s="99"/>
      <c r="ALZ45" s="99"/>
      <c r="AMA45" s="99"/>
      <c r="AMB45" s="99"/>
      <c r="AMC45" s="99"/>
      <c r="AMD45" s="99"/>
      <c r="AME45" s="99"/>
      <c r="AMF45" s="99"/>
      <c r="AMG45" s="99"/>
      <c r="AMH45" s="99"/>
      <c r="AMI45" s="99"/>
      <c r="AMJ45" s="99"/>
    </row>
    <row r="46" spans="1:1024" ht="13.5" customHeight="1">
      <c r="A46" s="98"/>
      <c r="B46" s="603" t="s">
        <v>6</v>
      </c>
      <c r="C46" s="603"/>
      <c r="D46" s="604" t="s">
        <v>47</v>
      </c>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121"/>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c r="IX46" s="99"/>
      <c r="IY46" s="99"/>
      <c r="IZ46" s="99"/>
      <c r="JA46" s="99"/>
      <c r="JB46" s="99"/>
      <c r="JC46" s="99"/>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c r="KJ46" s="99"/>
      <c r="KK46" s="99"/>
      <c r="KL46" s="99"/>
      <c r="KM46" s="99"/>
      <c r="KN46" s="99"/>
      <c r="KO46" s="99"/>
      <c r="KP46" s="99"/>
      <c r="KQ46" s="99"/>
      <c r="KR46" s="99"/>
      <c r="KS46" s="99"/>
      <c r="KT46" s="99"/>
      <c r="KU46" s="99"/>
      <c r="KV46" s="99"/>
      <c r="KW46" s="99"/>
      <c r="KX46" s="99"/>
      <c r="KY46" s="99"/>
      <c r="KZ46" s="99"/>
      <c r="LA46" s="99"/>
      <c r="LB46" s="99"/>
      <c r="LC46" s="99"/>
      <c r="LD46" s="99"/>
      <c r="LE46" s="99"/>
      <c r="LF46" s="99"/>
      <c r="LG46" s="99"/>
      <c r="LH46" s="99"/>
      <c r="LI46" s="99"/>
      <c r="LJ46" s="99"/>
      <c r="LK46" s="99"/>
      <c r="LL46" s="99"/>
      <c r="LM46" s="99"/>
      <c r="LN46" s="99"/>
      <c r="LO46" s="99"/>
      <c r="LP46" s="99"/>
      <c r="LQ46" s="99"/>
      <c r="LR46" s="99"/>
      <c r="LS46" s="99"/>
      <c r="LT46" s="99"/>
      <c r="LU46" s="99"/>
      <c r="LV46" s="99"/>
      <c r="LW46" s="99"/>
      <c r="LX46" s="99"/>
      <c r="LY46" s="99"/>
      <c r="LZ46" s="99"/>
      <c r="MA46" s="99"/>
      <c r="MB46" s="99"/>
      <c r="MC46" s="99"/>
      <c r="MD46" s="99"/>
      <c r="ME46" s="99"/>
      <c r="MF46" s="99"/>
      <c r="MG46" s="99"/>
      <c r="MH46" s="99"/>
      <c r="MI46" s="99"/>
      <c r="MJ46" s="99"/>
      <c r="MK46" s="99"/>
      <c r="ML46" s="99"/>
      <c r="MM46" s="99"/>
      <c r="MN46" s="99"/>
      <c r="MO46" s="99"/>
      <c r="MP46" s="99"/>
      <c r="MQ46" s="99"/>
      <c r="MR46" s="99"/>
      <c r="MS46" s="99"/>
      <c r="MT46" s="99"/>
      <c r="MU46" s="99"/>
      <c r="MV46" s="99"/>
      <c r="MW46" s="99"/>
      <c r="MX46" s="99"/>
      <c r="MY46" s="99"/>
      <c r="MZ46" s="99"/>
      <c r="NA46" s="99"/>
      <c r="NB46" s="99"/>
      <c r="NC46" s="99"/>
      <c r="ND46" s="99"/>
      <c r="NE46" s="99"/>
      <c r="NF46" s="99"/>
      <c r="NG46" s="99"/>
      <c r="NH46" s="99"/>
      <c r="NI46" s="99"/>
      <c r="NJ46" s="99"/>
      <c r="NK46" s="99"/>
      <c r="NL46" s="99"/>
      <c r="NM46" s="99"/>
      <c r="NN46" s="99"/>
      <c r="NO46" s="99"/>
      <c r="NP46" s="99"/>
      <c r="NQ46" s="99"/>
      <c r="NR46" s="99"/>
      <c r="NS46" s="99"/>
      <c r="NT46" s="99"/>
      <c r="NU46" s="99"/>
      <c r="NV46" s="99"/>
      <c r="NW46" s="99"/>
      <c r="NX46" s="99"/>
      <c r="NY46" s="99"/>
      <c r="NZ46" s="99"/>
      <c r="OA46" s="99"/>
      <c r="OB46" s="99"/>
      <c r="OC46" s="99"/>
      <c r="OD46" s="99"/>
      <c r="OE46" s="99"/>
      <c r="OF46" s="99"/>
      <c r="OG46" s="99"/>
      <c r="OH46" s="99"/>
      <c r="OI46" s="99"/>
      <c r="OJ46" s="99"/>
      <c r="OK46" s="99"/>
      <c r="OL46" s="99"/>
      <c r="OM46" s="99"/>
      <c r="ON46" s="99"/>
      <c r="OO46" s="99"/>
      <c r="OP46" s="99"/>
      <c r="OQ46" s="99"/>
      <c r="OR46" s="99"/>
      <c r="OS46" s="99"/>
      <c r="OT46" s="99"/>
      <c r="OU46" s="99"/>
      <c r="OV46" s="99"/>
      <c r="OW46" s="99"/>
      <c r="OX46" s="99"/>
      <c r="OY46" s="99"/>
      <c r="OZ46" s="99"/>
      <c r="PA46" s="99"/>
      <c r="PB46" s="99"/>
      <c r="PC46" s="99"/>
      <c r="PD46" s="99"/>
      <c r="PE46" s="99"/>
      <c r="PF46" s="99"/>
      <c r="PG46" s="99"/>
      <c r="PH46" s="99"/>
      <c r="PI46" s="99"/>
      <c r="PJ46" s="99"/>
      <c r="PK46" s="99"/>
      <c r="PL46" s="99"/>
      <c r="PM46" s="99"/>
      <c r="PN46" s="99"/>
      <c r="PO46" s="99"/>
      <c r="PP46" s="99"/>
      <c r="PQ46" s="99"/>
      <c r="PR46" s="99"/>
      <c r="PS46" s="99"/>
      <c r="PT46" s="99"/>
      <c r="PU46" s="99"/>
      <c r="PV46" s="99"/>
      <c r="PW46" s="99"/>
      <c r="PX46" s="99"/>
      <c r="PY46" s="99"/>
      <c r="PZ46" s="99"/>
      <c r="QA46" s="99"/>
      <c r="QB46" s="99"/>
      <c r="QC46" s="99"/>
      <c r="QD46" s="99"/>
      <c r="QE46" s="99"/>
      <c r="QF46" s="99"/>
      <c r="QG46" s="99"/>
      <c r="QH46" s="99"/>
      <c r="QI46" s="99"/>
      <c r="QJ46" s="99"/>
      <c r="QK46" s="99"/>
      <c r="QL46" s="99"/>
      <c r="QM46" s="99"/>
      <c r="QN46" s="99"/>
      <c r="QO46" s="99"/>
      <c r="QP46" s="99"/>
      <c r="QQ46" s="99"/>
      <c r="QR46" s="99"/>
      <c r="QS46" s="99"/>
      <c r="QT46" s="99"/>
      <c r="QU46" s="99"/>
      <c r="QV46" s="99"/>
      <c r="QW46" s="99"/>
      <c r="QX46" s="99"/>
      <c r="QY46" s="99"/>
      <c r="QZ46" s="99"/>
      <c r="RA46" s="99"/>
      <c r="RB46" s="99"/>
      <c r="RC46" s="99"/>
      <c r="RD46" s="99"/>
      <c r="RE46" s="99"/>
      <c r="RF46" s="99"/>
      <c r="RG46" s="99"/>
      <c r="RH46" s="99"/>
      <c r="RI46" s="99"/>
      <c r="RJ46" s="99"/>
      <c r="RK46" s="99"/>
      <c r="RL46" s="99"/>
      <c r="RM46" s="99"/>
      <c r="RN46" s="99"/>
      <c r="RO46" s="99"/>
      <c r="RP46" s="99"/>
      <c r="RQ46" s="99"/>
      <c r="RR46" s="99"/>
      <c r="RS46" s="99"/>
      <c r="RT46" s="99"/>
      <c r="RU46" s="99"/>
      <c r="RV46" s="99"/>
      <c r="RW46" s="99"/>
      <c r="RX46" s="99"/>
      <c r="RY46" s="99"/>
      <c r="RZ46" s="99"/>
      <c r="SA46" s="99"/>
      <c r="SB46" s="99"/>
      <c r="SC46" s="99"/>
      <c r="SD46" s="99"/>
      <c r="SE46" s="99"/>
      <c r="SF46" s="99"/>
      <c r="SG46" s="99"/>
      <c r="SH46" s="99"/>
      <c r="SI46" s="99"/>
      <c r="SJ46" s="99"/>
      <c r="SK46" s="99"/>
      <c r="SL46" s="99"/>
      <c r="SM46" s="99"/>
      <c r="SN46" s="99"/>
      <c r="SO46" s="99"/>
      <c r="SP46" s="99"/>
      <c r="SQ46" s="99"/>
      <c r="SR46" s="99"/>
      <c r="SS46" s="99"/>
      <c r="ST46" s="99"/>
      <c r="SU46" s="99"/>
      <c r="SV46" s="99"/>
      <c r="SW46" s="99"/>
      <c r="SX46" s="99"/>
      <c r="SY46" s="99"/>
      <c r="SZ46" s="99"/>
      <c r="TA46" s="99"/>
      <c r="TB46" s="99"/>
      <c r="TC46" s="99"/>
      <c r="TD46" s="99"/>
      <c r="TE46" s="99"/>
      <c r="TF46" s="99"/>
      <c r="TG46" s="99"/>
      <c r="TH46" s="99"/>
      <c r="TI46" s="99"/>
      <c r="TJ46" s="99"/>
      <c r="TK46" s="99"/>
      <c r="TL46" s="99"/>
      <c r="TM46" s="99"/>
      <c r="TN46" s="99"/>
      <c r="TO46" s="99"/>
      <c r="TP46" s="99"/>
      <c r="TQ46" s="99"/>
      <c r="TR46" s="99"/>
      <c r="TS46" s="99"/>
      <c r="TT46" s="99"/>
      <c r="TU46" s="99"/>
      <c r="TV46" s="99"/>
      <c r="TW46" s="99"/>
      <c r="TX46" s="99"/>
      <c r="TY46" s="99"/>
      <c r="TZ46" s="99"/>
      <c r="UA46" s="99"/>
      <c r="UB46" s="99"/>
      <c r="UC46" s="99"/>
      <c r="UD46" s="99"/>
      <c r="UE46" s="99"/>
      <c r="UF46" s="99"/>
      <c r="UG46" s="99"/>
      <c r="UH46" s="99"/>
      <c r="UI46" s="99"/>
      <c r="UJ46" s="99"/>
      <c r="UK46" s="99"/>
      <c r="UL46" s="99"/>
      <c r="UM46" s="99"/>
      <c r="UN46" s="99"/>
      <c r="UO46" s="99"/>
      <c r="UP46" s="99"/>
      <c r="UQ46" s="99"/>
      <c r="UR46" s="99"/>
      <c r="US46" s="99"/>
      <c r="UT46" s="99"/>
      <c r="UU46" s="99"/>
      <c r="UV46" s="99"/>
      <c r="UW46" s="99"/>
      <c r="UX46" s="99"/>
      <c r="UY46" s="99"/>
      <c r="UZ46" s="99"/>
      <c r="VA46" s="99"/>
      <c r="VB46" s="99"/>
      <c r="VC46" s="99"/>
      <c r="VD46" s="99"/>
      <c r="VE46" s="99"/>
      <c r="VF46" s="99"/>
      <c r="VG46" s="99"/>
      <c r="VH46" s="99"/>
      <c r="VI46" s="99"/>
      <c r="VJ46" s="99"/>
      <c r="VK46" s="99"/>
      <c r="VL46" s="99"/>
      <c r="VM46" s="99"/>
      <c r="VN46" s="99"/>
      <c r="VO46" s="99"/>
      <c r="VP46" s="99"/>
      <c r="VQ46" s="99"/>
      <c r="VR46" s="99"/>
      <c r="VS46" s="99"/>
      <c r="VT46" s="99"/>
      <c r="VU46" s="99"/>
      <c r="VV46" s="99"/>
      <c r="VW46" s="99"/>
      <c r="VX46" s="99"/>
      <c r="VY46" s="99"/>
      <c r="VZ46" s="99"/>
      <c r="WA46" s="99"/>
      <c r="WB46" s="99"/>
      <c r="WC46" s="99"/>
      <c r="WD46" s="99"/>
      <c r="WE46" s="99"/>
      <c r="WF46" s="99"/>
      <c r="WG46" s="99"/>
      <c r="WH46" s="99"/>
      <c r="WI46" s="99"/>
      <c r="WJ46" s="99"/>
      <c r="WK46" s="99"/>
      <c r="WL46" s="99"/>
      <c r="WM46" s="99"/>
      <c r="WN46" s="99"/>
      <c r="WO46" s="99"/>
      <c r="WP46" s="99"/>
      <c r="WQ46" s="99"/>
      <c r="WR46" s="99"/>
      <c r="WS46" s="99"/>
      <c r="WT46" s="99"/>
      <c r="WU46" s="99"/>
      <c r="WV46" s="99"/>
      <c r="WW46" s="99"/>
      <c r="WX46" s="99"/>
      <c r="WY46" s="99"/>
      <c r="WZ46" s="99"/>
      <c r="XA46" s="99"/>
      <c r="XB46" s="99"/>
      <c r="XC46" s="99"/>
      <c r="XD46" s="99"/>
      <c r="XE46" s="99"/>
      <c r="XF46" s="99"/>
      <c r="XG46" s="99"/>
      <c r="XH46" s="99"/>
      <c r="XI46" s="99"/>
      <c r="XJ46" s="99"/>
      <c r="XK46" s="99"/>
      <c r="XL46" s="99"/>
      <c r="XM46" s="99"/>
      <c r="XN46" s="99"/>
      <c r="XO46" s="99"/>
      <c r="XP46" s="99"/>
      <c r="XQ46" s="99"/>
      <c r="XR46" s="99"/>
      <c r="XS46" s="99"/>
      <c r="XT46" s="99"/>
      <c r="XU46" s="99"/>
      <c r="XV46" s="99"/>
      <c r="XW46" s="99"/>
      <c r="XX46" s="99"/>
      <c r="XY46" s="99"/>
      <c r="XZ46" s="99"/>
      <c r="YA46" s="99"/>
      <c r="YB46" s="99"/>
      <c r="YC46" s="99"/>
      <c r="YD46" s="99"/>
      <c r="YE46" s="99"/>
      <c r="YF46" s="99"/>
      <c r="YG46" s="99"/>
      <c r="YH46" s="99"/>
      <c r="YI46" s="99"/>
      <c r="YJ46" s="99"/>
      <c r="YK46" s="99"/>
      <c r="YL46" s="99"/>
      <c r="YM46" s="99"/>
      <c r="YN46" s="99"/>
      <c r="YO46" s="99"/>
      <c r="YP46" s="99"/>
      <c r="YQ46" s="99"/>
      <c r="YR46" s="99"/>
      <c r="YS46" s="99"/>
      <c r="YT46" s="99"/>
      <c r="YU46" s="99"/>
      <c r="YV46" s="99"/>
      <c r="YW46" s="99"/>
      <c r="YX46" s="99"/>
      <c r="YY46" s="99"/>
      <c r="YZ46" s="99"/>
      <c r="ZA46" s="99"/>
      <c r="ZB46" s="99"/>
      <c r="ZC46" s="99"/>
      <c r="ZD46" s="99"/>
      <c r="ZE46" s="99"/>
      <c r="ZF46" s="99"/>
      <c r="ZG46" s="99"/>
      <c r="ZH46" s="99"/>
      <c r="ZI46" s="99"/>
      <c r="ZJ46" s="99"/>
      <c r="ZK46" s="99"/>
      <c r="ZL46" s="99"/>
      <c r="ZM46" s="99"/>
      <c r="ZN46" s="99"/>
      <c r="ZO46" s="99"/>
      <c r="ZP46" s="99"/>
      <c r="ZQ46" s="99"/>
      <c r="ZR46" s="99"/>
      <c r="ZS46" s="99"/>
      <c r="ZT46" s="99"/>
      <c r="ZU46" s="99"/>
      <c r="ZV46" s="99"/>
      <c r="ZW46" s="99"/>
      <c r="ZX46" s="99"/>
      <c r="ZY46" s="99"/>
      <c r="ZZ46" s="99"/>
      <c r="AAA46" s="99"/>
      <c r="AAB46" s="99"/>
      <c r="AAC46" s="99"/>
      <c r="AAD46" s="99"/>
      <c r="AAE46" s="99"/>
      <c r="AAF46" s="99"/>
      <c r="AAG46" s="99"/>
      <c r="AAH46" s="99"/>
      <c r="AAI46" s="99"/>
      <c r="AAJ46" s="99"/>
      <c r="AAK46" s="99"/>
      <c r="AAL46" s="99"/>
      <c r="AAM46" s="99"/>
      <c r="AAN46" s="99"/>
      <c r="AAO46" s="99"/>
      <c r="AAP46" s="99"/>
      <c r="AAQ46" s="99"/>
      <c r="AAR46" s="99"/>
      <c r="AAS46" s="99"/>
      <c r="AAT46" s="99"/>
      <c r="AAU46" s="99"/>
      <c r="AAV46" s="99"/>
      <c r="AAW46" s="99"/>
      <c r="AAX46" s="99"/>
      <c r="AAY46" s="99"/>
      <c r="AAZ46" s="99"/>
      <c r="ABA46" s="99"/>
      <c r="ABB46" s="99"/>
      <c r="ABC46" s="99"/>
      <c r="ABD46" s="99"/>
      <c r="ABE46" s="99"/>
      <c r="ABF46" s="99"/>
      <c r="ABG46" s="99"/>
      <c r="ABH46" s="99"/>
      <c r="ABI46" s="99"/>
      <c r="ABJ46" s="99"/>
      <c r="ABK46" s="99"/>
      <c r="ABL46" s="99"/>
      <c r="ABM46" s="99"/>
      <c r="ABN46" s="99"/>
      <c r="ABO46" s="99"/>
      <c r="ABP46" s="99"/>
      <c r="ABQ46" s="99"/>
      <c r="ABR46" s="99"/>
      <c r="ABS46" s="99"/>
      <c r="ABT46" s="99"/>
      <c r="ABU46" s="99"/>
      <c r="ABV46" s="99"/>
      <c r="ABW46" s="99"/>
      <c r="ABX46" s="99"/>
      <c r="ABY46" s="99"/>
      <c r="ABZ46" s="99"/>
      <c r="ACA46" s="99"/>
      <c r="ACB46" s="99"/>
      <c r="ACC46" s="99"/>
      <c r="ACD46" s="99"/>
      <c r="ACE46" s="99"/>
      <c r="ACF46" s="99"/>
      <c r="ACG46" s="99"/>
      <c r="ACH46" s="99"/>
      <c r="ACI46" s="99"/>
      <c r="ACJ46" s="99"/>
      <c r="ACK46" s="99"/>
      <c r="ACL46" s="99"/>
      <c r="ACM46" s="99"/>
      <c r="ACN46" s="99"/>
      <c r="ACO46" s="99"/>
      <c r="ACP46" s="99"/>
      <c r="ACQ46" s="99"/>
      <c r="ACR46" s="99"/>
      <c r="ACS46" s="99"/>
      <c r="ACT46" s="99"/>
      <c r="ACU46" s="99"/>
      <c r="ACV46" s="99"/>
      <c r="ACW46" s="99"/>
      <c r="ACX46" s="99"/>
      <c r="ACY46" s="99"/>
      <c r="ACZ46" s="99"/>
      <c r="ADA46" s="99"/>
      <c r="ADB46" s="99"/>
      <c r="ADC46" s="99"/>
      <c r="ADD46" s="99"/>
      <c r="ADE46" s="99"/>
      <c r="ADF46" s="99"/>
      <c r="ADG46" s="99"/>
      <c r="ADH46" s="99"/>
      <c r="ADI46" s="99"/>
      <c r="ADJ46" s="99"/>
      <c r="ADK46" s="99"/>
      <c r="ADL46" s="99"/>
      <c r="ADM46" s="99"/>
      <c r="ADN46" s="99"/>
      <c r="ADO46" s="99"/>
      <c r="ADP46" s="99"/>
      <c r="ADQ46" s="99"/>
      <c r="ADR46" s="99"/>
      <c r="ADS46" s="99"/>
      <c r="ADT46" s="99"/>
      <c r="ADU46" s="99"/>
      <c r="ADV46" s="99"/>
      <c r="ADW46" s="99"/>
      <c r="ADX46" s="99"/>
      <c r="ADY46" s="99"/>
      <c r="ADZ46" s="99"/>
      <c r="AEA46" s="99"/>
      <c r="AEB46" s="99"/>
      <c r="AEC46" s="99"/>
      <c r="AED46" s="99"/>
      <c r="AEE46" s="99"/>
      <c r="AEF46" s="99"/>
      <c r="AEG46" s="99"/>
      <c r="AEH46" s="99"/>
      <c r="AEI46" s="99"/>
      <c r="AEJ46" s="99"/>
      <c r="AEK46" s="99"/>
      <c r="AEL46" s="99"/>
      <c r="AEM46" s="99"/>
      <c r="AEN46" s="99"/>
      <c r="AEO46" s="99"/>
      <c r="AEP46" s="99"/>
      <c r="AEQ46" s="99"/>
      <c r="AER46" s="99"/>
      <c r="AES46" s="99"/>
      <c r="AET46" s="99"/>
      <c r="AEU46" s="99"/>
      <c r="AEV46" s="99"/>
      <c r="AEW46" s="99"/>
      <c r="AEX46" s="99"/>
      <c r="AEY46" s="99"/>
      <c r="AEZ46" s="99"/>
      <c r="AFA46" s="99"/>
      <c r="AFB46" s="99"/>
      <c r="AFC46" s="99"/>
      <c r="AFD46" s="99"/>
      <c r="AFE46" s="99"/>
      <c r="AFF46" s="99"/>
      <c r="AFG46" s="99"/>
      <c r="AFH46" s="99"/>
      <c r="AFI46" s="99"/>
      <c r="AFJ46" s="99"/>
      <c r="AFK46" s="99"/>
      <c r="AFL46" s="99"/>
      <c r="AFM46" s="99"/>
      <c r="AFN46" s="99"/>
      <c r="AFO46" s="99"/>
      <c r="AFP46" s="99"/>
      <c r="AFQ46" s="99"/>
      <c r="AFR46" s="99"/>
      <c r="AFS46" s="99"/>
      <c r="AFT46" s="99"/>
      <c r="AFU46" s="99"/>
      <c r="AFV46" s="99"/>
      <c r="AFW46" s="99"/>
      <c r="AFX46" s="99"/>
      <c r="AFY46" s="99"/>
      <c r="AFZ46" s="99"/>
      <c r="AGA46" s="99"/>
      <c r="AGB46" s="99"/>
      <c r="AGC46" s="99"/>
      <c r="AGD46" s="99"/>
      <c r="AGE46" s="99"/>
      <c r="AGF46" s="99"/>
      <c r="AGG46" s="99"/>
      <c r="AGH46" s="99"/>
      <c r="AGI46" s="99"/>
      <c r="AGJ46" s="99"/>
      <c r="AGK46" s="99"/>
      <c r="AGL46" s="99"/>
      <c r="AGM46" s="99"/>
      <c r="AGN46" s="99"/>
      <c r="AGO46" s="99"/>
      <c r="AGP46" s="99"/>
      <c r="AGQ46" s="99"/>
      <c r="AGR46" s="99"/>
      <c r="AGS46" s="99"/>
      <c r="AGT46" s="99"/>
      <c r="AGU46" s="99"/>
      <c r="AGV46" s="99"/>
      <c r="AGW46" s="99"/>
      <c r="AGX46" s="99"/>
      <c r="AGY46" s="99"/>
      <c r="AGZ46" s="99"/>
      <c r="AHA46" s="99"/>
      <c r="AHB46" s="99"/>
      <c r="AHC46" s="99"/>
      <c r="AHD46" s="99"/>
      <c r="AHE46" s="99"/>
      <c r="AHF46" s="99"/>
      <c r="AHG46" s="99"/>
      <c r="AHH46" s="99"/>
      <c r="AHI46" s="99"/>
      <c r="AHJ46" s="99"/>
      <c r="AHK46" s="99"/>
      <c r="AHL46" s="99"/>
      <c r="AHM46" s="99"/>
      <c r="AHN46" s="99"/>
      <c r="AHO46" s="99"/>
      <c r="AHP46" s="99"/>
      <c r="AHQ46" s="99"/>
      <c r="AHR46" s="99"/>
      <c r="AHS46" s="99"/>
      <c r="AHT46" s="99"/>
      <c r="AHU46" s="99"/>
      <c r="AHV46" s="99"/>
      <c r="AHW46" s="99"/>
      <c r="AHX46" s="99"/>
      <c r="AHY46" s="99"/>
      <c r="AHZ46" s="99"/>
      <c r="AIA46" s="99"/>
      <c r="AIB46" s="99"/>
      <c r="AIC46" s="99"/>
      <c r="AID46" s="99"/>
      <c r="AIE46" s="99"/>
      <c r="AIF46" s="99"/>
      <c r="AIG46" s="99"/>
      <c r="AIH46" s="99"/>
      <c r="AII46" s="99"/>
      <c r="AIJ46" s="99"/>
      <c r="AIK46" s="99"/>
      <c r="AIL46" s="99"/>
      <c r="AIM46" s="99"/>
      <c r="AIN46" s="99"/>
      <c r="AIO46" s="99"/>
      <c r="AIP46" s="99"/>
      <c r="AIQ46" s="99"/>
      <c r="AIR46" s="99"/>
      <c r="AIS46" s="99"/>
      <c r="AIT46" s="99"/>
      <c r="AIU46" s="99"/>
      <c r="AIV46" s="99"/>
      <c r="AIW46" s="99"/>
      <c r="AIX46" s="99"/>
      <c r="AIY46" s="99"/>
      <c r="AIZ46" s="99"/>
      <c r="AJA46" s="99"/>
      <c r="AJB46" s="99"/>
      <c r="AJC46" s="99"/>
      <c r="AJD46" s="99"/>
      <c r="AJE46" s="99"/>
      <c r="AJF46" s="99"/>
      <c r="AJG46" s="99"/>
      <c r="AJH46" s="99"/>
      <c r="AJI46" s="99"/>
      <c r="AJJ46" s="99"/>
      <c r="AJK46" s="99"/>
      <c r="AJL46" s="99"/>
      <c r="AJM46" s="99"/>
      <c r="AJN46" s="99"/>
      <c r="AJO46" s="99"/>
      <c r="AJP46" s="99"/>
      <c r="AJQ46" s="99"/>
      <c r="AJR46" s="99"/>
      <c r="AJS46" s="99"/>
      <c r="AJT46" s="99"/>
      <c r="AJU46" s="99"/>
      <c r="AJV46" s="99"/>
      <c r="AJW46" s="99"/>
      <c r="AJX46" s="99"/>
      <c r="AJY46" s="99"/>
      <c r="AJZ46" s="99"/>
      <c r="AKA46" s="99"/>
      <c r="AKB46" s="99"/>
      <c r="AKC46" s="99"/>
      <c r="AKD46" s="99"/>
      <c r="AKE46" s="99"/>
      <c r="AKF46" s="99"/>
      <c r="AKG46" s="99"/>
      <c r="AKH46" s="99"/>
      <c r="AKI46" s="99"/>
      <c r="AKJ46" s="99"/>
      <c r="AKK46" s="99"/>
      <c r="AKL46" s="99"/>
      <c r="AKM46" s="99"/>
      <c r="AKN46" s="99"/>
      <c r="AKO46" s="99"/>
      <c r="AKP46" s="99"/>
      <c r="AKQ46" s="99"/>
      <c r="AKR46" s="99"/>
      <c r="AKS46" s="99"/>
      <c r="AKT46" s="99"/>
      <c r="AKU46" s="99"/>
      <c r="AKV46" s="99"/>
      <c r="AKW46" s="99"/>
      <c r="AKX46" s="99"/>
      <c r="AKY46" s="99"/>
      <c r="AKZ46" s="99"/>
      <c r="ALA46" s="99"/>
      <c r="ALB46" s="99"/>
      <c r="ALC46" s="99"/>
      <c r="ALD46" s="99"/>
      <c r="ALE46" s="99"/>
      <c r="ALF46" s="99"/>
      <c r="ALG46" s="99"/>
      <c r="ALH46" s="99"/>
      <c r="ALI46" s="99"/>
      <c r="ALJ46" s="99"/>
      <c r="ALK46" s="99"/>
      <c r="ALL46" s="99"/>
      <c r="ALM46" s="99"/>
      <c r="ALN46" s="99"/>
      <c r="ALO46" s="99"/>
      <c r="ALP46" s="99"/>
      <c r="ALQ46" s="99"/>
      <c r="ALR46" s="99"/>
      <c r="ALS46" s="99"/>
      <c r="ALT46" s="99"/>
      <c r="ALU46" s="99"/>
      <c r="ALV46" s="99"/>
      <c r="ALW46" s="99"/>
      <c r="ALX46" s="99"/>
      <c r="ALY46" s="99"/>
      <c r="ALZ46" s="99"/>
      <c r="AMA46" s="99"/>
      <c r="AMB46" s="99"/>
      <c r="AMC46" s="99"/>
      <c r="AMD46" s="99"/>
      <c r="AME46" s="99"/>
      <c r="AMF46" s="99"/>
      <c r="AMG46" s="99"/>
      <c r="AMH46" s="99"/>
      <c r="AMI46" s="99"/>
      <c r="AMJ46" s="99"/>
    </row>
    <row r="47" spans="1:1024" ht="29.25" customHeight="1"/>
    <row r="48" spans="1:1024" ht="71.25" customHeight="1"/>
    <row r="59" ht="156" customHeight="1"/>
  </sheetData>
  <mergeCells count="30">
    <mergeCell ref="B46:C46"/>
    <mergeCell ref="D46:AD46"/>
    <mergeCell ref="B27:F31"/>
    <mergeCell ref="J29:T29"/>
    <mergeCell ref="V29:W29"/>
    <mergeCell ref="V30:W30"/>
    <mergeCell ref="B35:F39"/>
    <mergeCell ref="J37:T37"/>
    <mergeCell ref="V37:W37"/>
    <mergeCell ref="V38:W38"/>
    <mergeCell ref="B40:F44"/>
    <mergeCell ref="J42:U42"/>
    <mergeCell ref="V42:W42"/>
    <mergeCell ref="J43:U43"/>
    <mergeCell ref="V43:W43"/>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0"/>
  <dataValidations count="1">
    <dataValidation type="list" operator="equal" allowBlank="1" showInputMessage="1" showErrorMessage="1" sqref="G8:G11 L8 Q8 AA19 AC19 AA22 AC22 AA30 AC30 AA38 AC38 AA43 AC43">
      <formula1>"□,■"</formula1>
      <formula2>0</formula2>
    </dataValidation>
  </dataValidations>
  <printOptions horizontalCentered="1"/>
  <pageMargins left="0.70833333333333304" right="0.39374999999999999" top="0.51180555555555496" bottom="0.35416666666666702" header="0.51180555555555496" footer="0.51180555555555496"/>
  <pageSetup paperSize="9" firstPageNumber="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K38"/>
  <sheetViews>
    <sheetView zoomScaleNormal="100" zoomScalePageLayoutView="60" workbookViewId="0">
      <selection activeCell="D10" sqref="D10"/>
    </sheetView>
  </sheetViews>
  <sheetFormatPr defaultRowHeight="13.5"/>
  <cols>
    <col min="1" max="1" width="6" style="19"/>
    <col min="2" max="15" width="10.75" style="19"/>
    <col min="16" max="22" width="12" style="19"/>
    <col min="23" max="1025" width="9" style="19"/>
  </cols>
  <sheetData>
    <row r="1" spans="1:1024" ht="14.25">
      <c r="A1" s="20" t="s">
        <v>48</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8">
      <c r="A2" s="21"/>
      <c r="B2" s="21"/>
      <c r="C2"/>
      <c r="D2" s="22" t="s">
        <v>49</v>
      </c>
      <c r="E2" s="21"/>
      <c r="F2" s="21"/>
      <c r="G2" s="21"/>
      <c r="H2" s="21"/>
      <c r="I2" s="21"/>
      <c r="J2" s="21"/>
      <c r="K2" s="23" t="s">
        <v>50</v>
      </c>
      <c r="L2" s="608" t="s">
        <v>103</v>
      </c>
      <c r="M2" s="609"/>
      <c r="N2" s="609"/>
      <c r="O2" s="609"/>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8" customHeight="1">
      <c r="A3" s="24"/>
      <c r="B3" s="24"/>
      <c r="C3" s="24"/>
      <c r="D3" s="24"/>
      <c r="E3" s="24"/>
      <c r="F3" s="24"/>
      <c r="G3" s="24"/>
      <c r="H3" s="24"/>
      <c r="I3" s="24"/>
      <c r="J3" s="24"/>
      <c r="K3" s="24"/>
      <c r="L3" s="24"/>
      <c r="M3" s="24"/>
      <c r="N3" s="24"/>
      <c r="O3" s="23" t="s">
        <v>51</v>
      </c>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33" customFormat="1" ht="99" customHeight="1">
      <c r="A4" s="25"/>
      <c r="B4" s="26" t="s">
        <v>52</v>
      </c>
      <c r="C4" s="27" t="s">
        <v>53</v>
      </c>
      <c r="D4" s="28" t="s">
        <v>54</v>
      </c>
      <c r="E4" s="26" t="s">
        <v>55</v>
      </c>
      <c r="F4" s="29" t="s">
        <v>56</v>
      </c>
      <c r="G4" s="30" t="s">
        <v>57</v>
      </c>
      <c r="H4" s="26" t="s">
        <v>58</v>
      </c>
      <c r="I4" s="31" t="s">
        <v>59</v>
      </c>
      <c r="J4" s="28" t="s">
        <v>60</v>
      </c>
      <c r="K4" s="26" t="s">
        <v>61</v>
      </c>
      <c r="L4" s="27" t="s">
        <v>62</v>
      </c>
      <c r="M4" s="28" t="s">
        <v>63</v>
      </c>
      <c r="N4" s="26" t="s">
        <v>64</v>
      </c>
      <c r="O4" s="32" t="s">
        <v>65</v>
      </c>
    </row>
    <row r="5" spans="1:1024" ht="15" customHeight="1">
      <c r="A5" s="34" t="s">
        <v>66</v>
      </c>
      <c r="B5" s="35"/>
      <c r="C5" s="36"/>
      <c r="D5" s="37"/>
      <c r="E5" s="35"/>
      <c r="F5" s="38"/>
      <c r="G5" s="39"/>
      <c r="H5" s="35"/>
      <c r="I5" s="38"/>
      <c r="J5" s="39"/>
      <c r="K5" s="35"/>
      <c r="L5" s="38"/>
      <c r="M5" s="39"/>
      <c r="N5" s="35"/>
      <c r="O5" s="39"/>
    </row>
    <row r="6" spans="1:1024" ht="15" customHeight="1">
      <c r="A6" s="40" t="s">
        <v>67</v>
      </c>
      <c r="B6" s="41"/>
      <c r="C6" s="42"/>
      <c r="D6" s="43"/>
      <c r="E6" s="41"/>
      <c r="F6" s="44"/>
      <c r="G6" s="45"/>
      <c r="H6" s="41"/>
      <c r="I6" s="44"/>
      <c r="J6" s="45"/>
      <c r="K6" s="41"/>
      <c r="L6" s="44"/>
      <c r="M6" s="45"/>
      <c r="N6" s="41"/>
      <c r="O6" s="45"/>
    </row>
    <row r="7" spans="1:1024" ht="15" customHeight="1">
      <c r="A7" s="40" t="s">
        <v>68</v>
      </c>
      <c r="B7" s="41"/>
      <c r="C7" s="42"/>
      <c r="D7" s="43"/>
      <c r="E7" s="41"/>
      <c r="F7" s="44"/>
      <c r="G7" s="45"/>
      <c r="H7" s="41"/>
      <c r="I7" s="44"/>
      <c r="J7" s="45"/>
      <c r="K7" s="41"/>
      <c r="L7" s="44"/>
      <c r="M7" s="45"/>
      <c r="N7" s="41"/>
      <c r="O7" s="45"/>
    </row>
    <row r="8" spans="1:1024" ht="15" customHeight="1">
      <c r="A8" s="40" t="s">
        <v>69</v>
      </c>
      <c r="B8" s="41"/>
      <c r="C8" s="42"/>
      <c r="D8" s="43"/>
      <c r="E8" s="41"/>
      <c r="F8" s="44"/>
      <c r="G8" s="45"/>
      <c r="H8" s="41"/>
      <c r="I8" s="44"/>
      <c r="J8" s="45"/>
      <c r="K8" s="41"/>
      <c r="L8" s="44"/>
      <c r="M8" s="45"/>
      <c r="N8" s="41"/>
      <c r="O8" s="45"/>
    </row>
    <row r="9" spans="1:1024" ht="15" customHeight="1">
      <c r="A9" s="40" t="s">
        <v>70</v>
      </c>
      <c r="B9" s="41"/>
      <c r="C9" s="42"/>
      <c r="D9" s="43"/>
      <c r="E9" s="41"/>
      <c r="F9" s="44"/>
      <c r="G9" s="45"/>
      <c r="H9" s="41"/>
      <c r="I9" s="44"/>
      <c r="J9" s="45"/>
      <c r="K9" s="41"/>
      <c r="L9" s="44"/>
      <c r="M9" s="45"/>
      <c r="N9" s="41"/>
      <c r="O9" s="45"/>
    </row>
    <row r="10" spans="1:1024" ht="15" customHeight="1">
      <c r="A10" s="40" t="s">
        <v>71</v>
      </c>
      <c r="B10" s="41"/>
      <c r="C10" s="42"/>
      <c r="D10" s="43"/>
      <c r="E10" s="41"/>
      <c r="F10" s="44"/>
      <c r="G10" s="45"/>
      <c r="H10" s="41"/>
      <c r="I10" s="44"/>
      <c r="J10" s="45"/>
      <c r="K10" s="41"/>
      <c r="L10" s="44"/>
      <c r="M10" s="45"/>
      <c r="N10" s="41"/>
      <c r="O10" s="45"/>
    </row>
    <row r="11" spans="1:1024" ht="15" customHeight="1">
      <c r="A11" s="40" t="s">
        <v>72</v>
      </c>
      <c r="B11" s="41"/>
      <c r="C11" s="42"/>
      <c r="D11" s="43"/>
      <c r="E11" s="41"/>
      <c r="F11" s="44"/>
      <c r="G11" s="45"/>
      <c r="H11" s="41"/>
      <c r="I11" s="44"/>
      <c r="J11" s="45"/>
      <c r="K11" s="41"/>
      <c r="L11" s="44"/>
      <c r="M11" s="45"/>
      <c r="N11" s="41"/>
      <c r="O11" s="45"/>
    </row>
    <row r="12" spans="1:1024" ht="15" customHeight="1">
      <c r="A12" s="40" t="s">
        <v>73</v>
      </c>
      <c r="B12" s="41"/>
      <c r="C12" s="42"/>
      <c r="D12" s="43"/>
      <c r="E12" s="41"/>
      <c r="F12" s="44"/>
      <c r="G12" s="45"/>
      <c r="H12" s="41"/>
      <c r="I12" s="44"/>
      <c r="J12" s="45"/>
      <c r="K12" s="41"/>
      <c r="L12" s="44"/>
      <c r="M12" s="45"/>
      <c r="N12" s="41"/>
      <c r="O12" s="45"/>
    </row>
    <row r="13" spans="1:1024" ht="15" customHeight="1">
      <c r="A13" s="40" t="s">
        <v>74</v>
      </c>
      <c r="B13" s="41"/>
      <c r="C13" s="42"/>
      <c r="D13" s="43"/>
      <c r="E13" s="41"/>
      <c r="F13" s="44"/>
      <c r="G13" s="45"/>
      <c r="H13" s="41"/>
      <c r="I13" s="44"/>
      <c r="J13" s="45"/>
      <c r="K13" s="41"/>
      <c r="L13" s="44"/>
      <c r="M13" s="45"/>
      <c r="N13" s="41"/>
      <c r="O13" s="45"/>
    </row>
    <row r="14" spans="1:1024" ht="15" customHeight="1">
      <c r="A14" s="40" t="s">
        <v>75</v>
      </c>
      <c r="B14" s="41"/>
      <c r="C14" s="42"/>
      <c r="D14" s="43"/>
      <c r="E14" s="41"/>
      <c r="F14" s="44"/>
      <c r="G14" s="45"/>
      <c r="H14" s="41"/>
      <c r="I14" s="44"/>
      <c r="J14" s="45"/>
      <c r="K14" s="41"/>
      <c r="L14" s="44"/>
      <c r="M14" s="45"/>
      <c r="N14" s="41"/>
      <c r="O14" s="45"/>
    </row>
    <row r="15" spans="1:1024" ht="15" customHeight="1">
      <c r="A15" s="40" t="s">
        <v>76</v>
      </c>
      <c r="B15" s="41"/>
      <c r="C15" s="42"/>
      <c r="D15" s="43"/>
      <c r="E15" s="41"/>
      <c r="F15" s="44"/>
      <c r="G15" s="45"/>
      <c r="H15" s="41"/>
      <c r="I15" s="44"/>
      <c r="J15" s="45"/>
      <c r="K15" s="41"/>
      <c r="L15" s="44"/>
      <c r="M15" s="45"/>
      <c r="N15" s="41"/>
      <c r="O15" s="45"/>
    </row>
    <row r="16" spans="1:1024" ht="15" customHeight="1">
      <c r="A16" s="46" t="s">
        <v>77</v>
      </c>
      <c r="B16" s="47">
        <f>SUM(B5:B15)</f>
        <v>0</v>
      </c>
      <c r="C16" s="48">
        <f>SUM(C5:C15)</f>
        <v>0</v>
      </c>
      <c r="D16" s="49">
        <f>SUM(D5:D15)</f>
        <v>0</v>
      </c>
      <c r="E16" s="50">
        <f>SUM(E5:E15)</f>
        <v>0</v>
      </c>
      <c r="F16" s="51"/>
      <c r="G16" s="52">
        <f>SUM(G5:G15)</f>
        <v>0</v>
      </c>
      <c r="H16" s="50">
        <f>SUM(H5:H15)</f>
        <v>0</v>
      </c>
      <c r="I16" s="51"/>
      <c r="J16" s="52">
        <f>SUM(J5:J15)</f>
        <v>0</v>
      </c>
      <c r="K16" s="50">
        <f>SUM(K5:K15)</f>
        <v>0</v>
      </c>
      <c r="L16" s="51"/>
      <c r="M16" s="52">
        <f>SUM(M5:M15)</f>
        <v>0</v>
      </c>
      <c r="N16" s="50">
        <f>SUM(N5:N15)</f>
        <v>0</v>
      </c>
      <c r="O16" s="52">
        <f>SUM(O5:O15)</f>
        <v>0</v>
      </c>
    </row>
    <row r="17" spans="1:15" ht="24.75" customHeight="1">
      <c r="A17" s="53" t="s">
        <v>78</v>
      </c>
      <c r="B17" s="54">
        <f>COUNT(B5:B15)</f>
        <v>0</v>
      </c>
      <c r="C17" s="55">
        <f>COUNT(C5:C15)</f>
        <v>0</v>
      </c>
      <c r="D17" s="56">
        <f>COUNT(D5:D15)</f>
        <v>0</v>
      </c>
      <c r="E17" s="54">
        <f>COUNT(E5:E15)</f>
        <v>0</v>
      </c>
      <c r="F17" s="57"/>
      <c r="G17" s="56">
        <f>COUNT(G5:G15)</f>
        <v>0</v>
      </c>
      <c r="H17" s="54">
        <f>COUNT(H5:H15)</f>
        <v>0</v>
      </c>
      <c r="I17" s="57"/>
      <c r="J17" s="56">
        <f>COUNT(J5:J15)</f>
        <v>0</v>
      </c>
      <c r="K17" s="54">
        <f>COUNT(K5:K15)</f>
        <v>0</v>
      </c>
      <c r="L17" s="57"/>
      <c r="M17" s="56">
        <f>COUNT(M5:M15)</f>
        <v>0</v>
      </c>
      <c r="N17" s="54">
        <f>COUNT(N5:N15)</f>
        <v>0</v>
      </c>
      <c r="O17" s="56">
        <f>COUNT(O5:O15)</f>
        <v>0</v>
      </c>
    </row>
    <row r="18" spans="1:15" ht="15" customHeight="1">
      <c r="A18" s="58" t="s">
        <v>79</v>
      </c>
      <c r="B18" s="59" t="e">
        <f>ROUNDDOWN(B16/B17,1)</f>
        <v>#DIV/0!</v>
      </c>
      <c r="C18" s="60" t="e">
        <f>ROUNDDOWN(C16/C17,1)</f>
        <v>#DIV/0!</v>
      </c>
      <c r="D18" s="61" t="e">
        <f>ROUNDDOWN(D16/D17,1)</f>
        <v>#DIV/0!</v>
      </c>
      <c r="E18" s="59" t="e">
        <f>ROUNDDOWN(E16/E17,1)</f>
        <v>#DIV/0!</v>
      </c>
      <c r="F18" s="62"/>
      <c r="G18" s="61" t="e">
        <f>ROUNDDOWN(G16/G17,1)</f>
        <v>#DIV/0!</v>
      </c>
      <c r="H18" s="63" t="e">
        <f>ROUNDDOWN(H16/H17,1)</f>
        <v>#DIV/0!</v>
      </c>
      <c r="I18" s="64"/>
      <c r="J18" s="65" t="e">
        <f>ROUNDDOWN(J16/J17,1)</f>
        <v>#DIV/0!</v>
      </c>
      <c r="K18" s="63" t="e">
        <f>ROUNDDOWN(K16/K17,1)</f>
        <v>#DIV/0!</v>
      </c>
      <c r="L18" s="64"/>
      <c r="M18" s="65" t="e">
        <f>ROUNDDOWN(M16/M17,1)</f>
        <v>#DIV/0!</v>
      </c>
      <c r="N18" s="63" t="e">
        <f>ROUNDDOWN(N16/N17,1)</f>
        <v>#DIV/0!</v>
      </c>
      <c r="O18" s="65" t="e">
        <f>ROUNDDOWN(O16/O17,1)</f>
        <v>#DIV/0!</v>
      </c>
    </row>
    <row r="19" spans="1:15" ht="15" customHeight="1">
      <c r="A19" s="606" t="s">
        <v>80</v>
      </c>
      <c r="B19" s="606"/>
      <c r="C19" s="606"/>
      <c r="D19" s="607"/>
      <c r="E19" s="66"/>
      <c r="F19" s="66"/>
      <c r="G19" s="67"/>
      <c r="H19" s="68"/>
      <c r="I19" s="68"/>
      <c r="J19" s="68"/>
      <c r="K19" s="68"/>
      <c r="L19" s="68"/>
      <c r="M19" s="68"/>
      <c r="N19" s="68"/>
      <c r="O19" s="68"/>
    </row>
    <row r="20" spans="1:15" ht="15" customHeight="1">
      <c r="A20" s="69"/>
      <c r="B20" s="70"/>
      <c r="C20" s="71" t="s">
        <v>81</v>
      </c>
      <c r="D20" s="607"/>
      <c r="E20" s="68"/>
      <c r="F20" s="68"/>
      <c r="G20" s="72"/>
      <c r="H20" s="68"/>
      <c r="I20" s="68"/>
      <c r="J20" s="68"/>
      <c r="K20" s="68"/>
      <c r="L20" s="68"/>
      <c r="M20" s="68"/>
      <c r="N20" s="68"/>
      <c r="O20" s="68"/>
    </row>
    <row r="21" spans="1:15" ht="15.75" customHeight="1">
      <c r="A21" s="73" t="s">
        <v>82</v>
      </c>
      <c r="B21" s="68"/>
      <c r="C21" s="68"/>
      <c r="D21" s="68"/>
      <c r="E21" s="68"/>
      <c r="F21" s="68"/>
      <c r="G21" s="68"/>
      <c r="H21" s="68"/>
      <c r="I21" s="68"/>
      <c r="J21" s="68"/>
      <c r="K21" s="68"/>
      <c r="L21" s="68"/>
      <c r="M21" s="68"/>
      <c r="N21" s="68"/>
      <c r="O21" s="68"/>
    </row>
    <row r="22" spans="1:15" ht="15.75" customHeight="1">
      <c r="A22" s="73" t="s">
        <v>83</v>
      </c>
      <c r="B22" s="68"/>
      <c r="C22" s="68"/>
      <c r="D22" s="68"/>
      <c r="E22" s="68"/>
      <c r="F22" s="68"/>
      <c r="G22" s="68"/>
      <c r="H22" s="68"/>
      <c r="I22" s="68"/>
      <c r="J22" s="68"/>
      <c r="K22" s="68"/>
      <c r="L22" s="68"/>
      <c r="M22" s="68"/>
      <c r="N22" s="68"/>
      <c r="O22" s="68"/>
    </row>
    <row r="23" spans="1:15" ht="15.75" customHeight="1">
      <c r="A23" s="20" t="s">
        <v>84</v>
      </c>
      <c r="B23"/>
      <c r="C23"/>
      <c r="D23"/>
      <c r="E23"/>
      <c r="F23"/>
      <c r="G23"/>
      <c r="H23"/>
      <c r="I23"/>
      <c r="J23"/>
      <c r="K23"/>
      <c r="L23"/>
      <c r="M23"/>
      <c r="N23"/>
      <c r="O23"/>
    </row>
    <row r="24" spans="1:15" ht="4.5" customHeight="1">
      <c r="A24"/>
      <c r="B24"/>
      <c r="C24"/>
      <c r="D24"/>
      <c r="E24"/>
      <c r="F24"/>
      <c r="G24"/>
      <c r="H24"/>
      <c r="I24"/>
      <c r="J24"/>
      <c r="K24"/>
      <c r="L24"/>
      <c r="M24"/>
      <c r="N24"/>
      <c r="O24"/>
    </row>
    <row r="25" spans="1:15" ht="15" customHeight="1">
      <c r="A25" s="74" t="s">
        <v>85</v>
      </c>
      <c r="B25" s="75"/>
      <c r="C25" s="76"/>
      <c r="D25" s="77"/>
      <c r="E25" s="75"/>
      <c r="F25" s="78"/>
      <c r="G25" s="77"/>
      <c r="H25" s="75"/>
      <c r="I25" s="78"/>
      <c r="J25" s="77"/>
      <c r="K25" s="75"/>
      <c r="L25" s="78"/>
      <c r="M25" s="77"/>
      <c r="N25" s="75"/>
      <c r="O25" s="77"/>
    </row>
    <row r="26" spans="1:15" ht="15" customHeight="1">
      <c r="A26" s="79" t="s">
        <v>86</v>
      </c>
      <c r="B26" s="80"/>
      <c r="C26" s="42"/>
      <c r="D26" s="45"/>
      <c r="E26" s="80"/>
      <c r="F26" s="44"/>
      <c r="G26" s="45"/>
      <c r="H26" s="80"/>
      <c r="I26" s="44"/>
      <c r="J26" s="45"/>
      <c r="K26" s="80"/>
      <c r="L26" s="44"/>
      <c r="M26" s="45"/>
      <c r="N26" s="80"/>
      <c r="O26" s="45"/>
    </row>
    <row r="27" spans="1:15" ht="15" customHeight="1">
      <c r="A27" s="79" t="s">
        <v>87</v>
      </c>
      <c r="B27" s="80"/>
      <c r="C27" s="42"/>
      <c r="D27" s="45"/>
      <c r="E27" s="80"/>
      <c r="F27" s="44"/>
      <c r="G27" s="45"/>
      <c r="H27" s="80"/>
      <c r="I27" s="44"/>
      <c r="J27" s="45"/>
      <c r="K27" s="80"/>
      <c r="L27" s="44"/>
      <c r="M27" s="45"/>
      <c r="N27" s="80"/>
      <c r="O27" s="45"/>
    </row>
    <row r="28" spans="1:15" ht="15" customHeight="1">
      <c r="A28" s="81" t="s">
        <v>77</v>
      </c>
      <c r="B28" s="82">
        <f>SUM(B25:B27)</f>
        <v>0</v>
      </c>
      <c r="C28" s="83">
        <f>SUM(C25:C27)</f>
        <v>0</v>
      </c>
      <c r="D28" s="84">
        <f>SUM(D25:D27)</f>
        <v>0</v>
      </c>
      <c r="E28" s="82">
        <f>SUM(E25:E27)</f>
        <v>0</v>
      </c>
      <c r="F28" s="85"/>
      <c r="G28" s="84">
        <f>SUM(G25:G27)</f>
        <v>0</v>
      </c>
      <c r="H28" s="82">
        <f>SUM(H25:H27)</f>
        <v>0</v>
      </c>
      <c r="I28" s="85"/>
      <c r="J28" s="84">
        <f>SUM(J25:J27)</f>
        <v>0</v>
      </c>
      <c r="K28" s="82">
        <f>SUM(K25:K27)</f>
        <v>0</v>
      </c>
      <c r="L28" s="85"/>
      <c r="M28" s="84">
        <f>SUM(M25:M27)</f>
        <v>0</v>
      </c>
      <c r="N28" s="82">
        <f>SUM(N25:N27)</f>
        <v>0</v>
      </c>
      <c r="O28" s="84">
        <f>SUM(O25:O27)</f>
        <v>0</v>
      </c>
    </row>
    <row r="29" spans="1:15" ht="15" customHeight="1">
      <c r="A29" s="86" t="s">
        <v>79</v>
      </c>
      <c r="B29" s="87">
        <f>ROUNDDOWN(B28/3,1)</f>
        <v>0</v>
      </c>
      <c r="C29" s="88">
        <f>ROUNDDOWN(C28/3,1)</f>
        <v>0</v>
      </c>
      <c r="D29" s="65">
        <f>ROUNDDOWN(D28/3,1)</f>
        <v>0</v>
      </c>
      <c r="E29" s="87">
        <f>ROUNDDOWN(E28/3,1)</f>
        <v>0</v>
      </c>
      <c r="F29" s="64"/>
      <c r="G29" s="65">
        <f>ROUNDDOWN(G28/3,1)</f>
        <v>0</v>
      </c>
      <c r="H29" s="87">
        <f>ROUNDDOWN(H28/3,1)</f>
        <v>0</v>
      </c>
      <c r="I29" s="64"/>
      <c r="J29" s="65">
        <f>ROUNDDOWN(J28/3,1)</f>
        <v>0</v>
      </c>
      <c r="K29" s="87">
        <f>ROUNDDOWN(K28/3,1)</f>
        <v>0</v>
      </c>
      <c r="L29" s="64"/>
      <c r="M29" s="65">
        <f>ROUNDDOWN(M28/3,1)</f>
        <v>0</v>
      </c>
      <c r="N29" s="87">
        <f>ROUNDDOWN(N28/3,1)</f>
        <v>0</v>
      </c>
      <c r="O29" s="65">
        <f>ROUNDDOWN(O28/3,1)</f>
        <v>0</v>
      </c>
    </row>
    <row r="30" spans="1:15" ht="23.25" customHeight="1"/>
    <row r="31" spans="1:15" ht="23.25" customHeight="1"/>
    <row r="32" spans="1:15" ht="23.25" customHeight="1"/>
    <row r="33" ht="23.25" customHeight="1"/>
    <row r="34" ht="23.25" customHeight="1"/>
    <row r="35" ht="23.25" customHeight="1"/>
    <row r="36" ht="23.25" customHeight="1"/>
    <row r="37" ht="23.25" customHeight="1"/>
    <row r="38" ht="23.25" customHeight="1"/>
  </sheetData>
  <mergeCells count="3">
    <mergeCell ref="A19:C19"/>
    <mergeCell ref="D19:D20"/>
    <mergeCell ref="L2:O2"/>
  </mergeCells>
  <phoneticPr fontId="20"/>
  <printOptions horizontalCentered="1"/>
  <pageMargins left="0.78749999999999998" right="0.78749999999999998" top="0.59027777777777801" bottom="0.59027777777777801" header="0.51180555555555496" footer="0.51180555555555496"/>
  <pageSetup paperSize="9" scale="84" firstPageNumber="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23"/>
  <sheetViews>
    <sheetView zoomScaleNormal="100" zoomScalePageLayoutView="60" workbookViewId="0">
      <selection activeCell="D10" sqref="D10"/>
    </sheetView>
  </sheetViews>
  <sheetFormatPr defaultRowHeight="14.25"/>
  <cols>
    <col min="1" max="1" width="15.625" style="89"/>
    <col min="2" max="2" width="6.375" style="89"/>
    <col min="3" max="9" width="4.375" style="89"/>
    <col min="10" max="10" width="29.25" style="89"/>
    <col min="11" max="1025" width="9" style="89"/>
  </cols>
  <sheetData>
    <row r="1" spans="1:10" ht="15">
      <c r="A1" s="90" t="s">
        <v>88</v>
      </c>
      <c r="B1"/>
      <c r="C1"/>
      <c r="D1"/>
      <c r="E1"/>
      <c r="F1"/>
      <c r="G1"/>
      <c r="H1"/>
      <c r="I1"/>
      <c r="J1"/>
    </row>
    <row r="2" spans="1:10" ht="25.5" customHeight="1">
      <c r="A2" s="610" t="s">
        <v>89</v>
      </c>
      <c r="B2" s="610"/>
      <c r="C2" s="610"/>
      <c r="D2" s="610"/>
      <c r="E2" s="610"/>
      <c r="F2" s="610"/>
      <c r="G2" s="610"/>
      <c r="H2" s="610"/>
      <c r="I2" s="610"/>
      <c r="J2" s="610"/>
    </row>
    <row r="3" spans="1:10">
      <c r="A3" s="91"/>
      <c r="B3" s="91"/>
      <c r="C3"/>
      <c r="D3"/>
      <c r="E3"/>
      <c r="F3"/>
      <c r="G3"/>
      <c r="H3"/>
      <c r="I3"/>
      <c r="J3"/>
    </row>
    <row r="4" spans="1:10" ht="35.25" customHeight="1">
      <c r="A4" s="92" t="s">
        <v>50</v>
      </c>
      <c r="B4" s="611"/>
      <c r="C4" s="611"/>
      <c r="D4" s="611"/>
      <c r="E4" s="611"/>
      <c r="F4" s="611"/>
      <c r="G4" s="611"/>
      <c r="H4" s="611"/>
      <c r="I4" s="611"/>
      <c r="J4" s="611"/>
    </row>
    <row r="5" spans="1:10" ht="35.25" customHeight="1">
      <c r="A5" s="612" t="s">
        <v>90</v>
      </c>
      <c r="B5" s="612"/>
      <c r="C5" s="613" t="s">
        <v>91</v>
      </c>
      <c r="D5" s="613"/>
      <c r="E5" s="613"/>
      <c r="F5" s="613"/>
      <c r="G5" s="613"/>
      <c r="H5" s="613"/>
      <c r="I5" s="613"/>
      <c r="J5" s="92" t="s">
        <v>6</v>
      </c>
    </row>
    <row r="6" spans="1:10" ht="35.25" customHeight="1">
      <c r="A6" s="614"/>
      <c r="B6" s="614"/>
      <c r="C6" s="93"/>
      <c r="D6" s="94"/>
      <c r="E6" s="95" t="s">
        <v>20</v>
      </c>
      <c r="F6" s="94"/>
      <c r="G6" s="95" t="s">
        <v>21</v>
      </c>
      <c r="H6" s="94"/>
      <c r="I6" s="96" t="s">
        <v>22</v>
      </c>
      <c r="J6" s="97"/>
    </row>
    <row r="7" spans="1:10" ht="35.25" customHeight="1">
      <c r="A7" s="614"/>
      <c r="B7" s="614"/>
      <c r="C7" s="93"/>
      <c r="D7" s="94"/>
      <c r="E7" s="95" t="s">
        <v>20</v>
      </c>
      <c r="F7" s="94"/>
      <c r="G7" s="95" t="s">
        <v>21</v>
      </c>
      <c r="H7" s="94"/>
      <c r="I7" s="96" t="s">
        <v>22</v>
      </c>
      <c r="J7" s="97"/>
    </row>
    <row r="8" spans="1:10" ht="35.25" customHeight="1">
      <c r="A8" s="614"/>
      <c r="B8" s="614"/>
      <c r="C8" s="93"/>
      <c r="D8" s="94"/>
      <c r="E8" s="95" t="s">
        <v>20</v>
      </c>
      <c r="F8" s="94"/>
      <c r="G8" s="95" t="s">
        <v>21</v>
      </c>
      <c r="H8" s="94"/>
      <c r="I8" s="96" t="s">
        <v>22</v>
      </c>
      <c r="J8" s="97"/>
    </row>
    <row r="9" spans="1:10" ht="35.25" customHeight="1">
      <c r="A9" s="614"/>
      <c r="B9" s="614"/>
      <c r="C9" s="93"/>
      <c r="D9" s="94"/>
      <c r="E9" s="95" t="s">
        <v>20</v>
      </c>
      <c r="F9" s="94"/>
      <c r="G9" s="95" t="s">
        <v>21</v>
      </c>
      <c r="H9" s="94"/>
      <c r="I9" s="96" t="s">
        <v>22</v>
      </c>
      <c r="J9" s="97"/>
    </row>
    <row r="10" spans="1:10" ht="35.25" customHeight="1">
      <c r="A10" s="614"/>
      <c r="B10" s="614"/>
      <c r="C10" s="93"/>
      <c r="D10" s="94"/>
      <c r="E10" s="95" t="s">
        <v>20</v>
      </c>
      <c r="F10" s="94"/>
      <c r="G10" s="95" t="s">
        <v>21</v>
      </c>
      <c r="H10" s="94"/>
      <c r="I10" s="96" t="s">
        <v>22</v>
      </c>
      <c r="J10" s="97"/>
    </row>
    <row r="11" spans="1:10" ht="35.25" customHeight="1">
      <c r="A11" s="614"/>
      <c r="B11" s="614"/>
      <c r="C11" s="93"/>
      <c r="D11" s="94"/>
      <c r="E11" s="95" t="s">
        <v>20</v>
      </c>
      <c r="F11" s="94"/>
      <c r="G11" s="95" t="s">
        <v>21</v>
      </c>
      <c r="H11" s="94"/>
      <c r="I11" s="96" t="s">
        <v>22</v>
      </c>
      <c r="J11" s="97"/>
    </row>
    <row r="12" spans="1:10" ht="35.25" customHeight="1">
      <c r="A12" s="614"/>
      <c r="B12" s="614"/>
      <c r="C12" s="93"/>
      <c r="D12" s="94"/>
      <c r="E12" s="95" t="s">
        <v>20</v>
      </c>
      <c r="F12" s="94"/>
      <c r="G12" s="95" t="s">
        <v>21</v>
      </c>
      <c r="H12" s="94"/>
      <c r="I12" s="96" t="s">
        <v>22</v>
      </c>
      <c r="J12" s="97"/>
    </row>
    <row r="13" spans="1:10" ht="35.25" customHeight="1">
      <c r="A13" s="614"/>
      <c r="B13" s="614"/>
      <c r="C13" s="93"/>
      <c r="D13" s="94"/>
      <c r="E13" s="95" t="s">
        <v>20</v>
      </c>
      <c r="F13" s="94"/>
      <c r="G13" s="95" t="s">
        <v>21</v>
      </c>
      <c r="H13" s="94"/>
      <c r="I13" s="96" t="s">
        <v>22</v>
      </c>
      <c r="J13" s="97"/>
    </row>
    <row r="14" spans="1:10" ht="35.25" customHeight="1">
      <c r="A14" s="614"/>
      <c r="B14" s="614"/>
      <c r="C14" s="93"/>
      <c r="D14" s="94"/>
      <c r="E14" s="95" t="s">
        <v>20</v>
      </c>
      <c r="F14" s="94"/>
      <c r="G14" s="95" t="s">
        <v>21</v>
      </c>
      <c r="H14" s="94"/>
      <c r="I14" s="96" t="s">
        <v>22</v>
      </c>
      <c r="J14" s="97"/>
    </row>
    <row r="15" spans="1:10" ht="35.25" customHeight="1">
      <c r="A15" s="614"/>
      <c r="B15" s="614"/>
      <c r="C15" s="93"/>
      <c r="D15" s="94"/>
      <c r="E15" s="95" t="s">
        <v>20</v>
      </c>
      <c r="F15" s="94"/>
      <c r="G15" s="95" t="s">
        <v>21</v>
      </c>
      <c r="H15" s="94"/>
      <c r="I15" s="96" t="s">
        <v>22</v>
      </c>
      <c r="J15" s="97"/>
    </row>
    <row r="16" spans="1:10" ht="35.25" customHeight="1">
      <c r="A16" s="614"/>
      <c r="B16" s="614"/>
      <c r="C16" s="93"/>
      <c r="D16" s="94"/>
      <c r="E16" s="95" t="s">
        <v>20</v>
      </c>
      <c r="F16" s="94"/>
      <c r="G16" s="95" t="s">
        <v>21</v>
      </c>
      <c r="H16" s="94"/>
      <c r="I16" s="96" t="s">
        <v>22</v>
      </c>
      <c r="J16" s="97"/>
    </row>
    <row r="17" spans="1:10" ht="35.25" customHeight="1">
      <c r="A17" s="614"/>
      <c r="B17" s="614"/>
      <c r="C17" s="93"/>
      <c r="D17" s="94"/>
      <c r="E17" s="95" t="s">
        <v>20</v>
      </c>
      <c r="F17" s="94"/>
      <c r="G17" s="95" t="s">
        <v>21</v>
      </c>
      <c r="H17" s="94"/>
      <c r="I17" s="96" t="s">
        <v>22</v>
      </c>
      <c r="J17" s="97"/>
    </row>
    <row r="18" spans="1:10" ht="35.25" customHeight="1">
      <c r="A18" s="614"/>
      <c r="B18" s="614"/>
      <c r="C18" s="93"/>
      <c r="D18" s="94"/>
      <c r="E18" s="95" t="s">
        <v>20</v>
      </c>
      <c r="F18" s="94"/>
      <c r="G18" s="95" t="s">
        <v>21</v>
      </c>
      <c r="H18" s="94"/>
      <c r="I18" s="96" t="s">
        <v>22</v>
      </c>
      <c r="J18" s="97"/>
    </row>
    <row r="19" spans="1:10" ht="35.25" customHeight="1">
      <c r="A19" s="614"/>
      <c r="B19" s="614"/>
      <c r="C19" s="93"/>
      <c r="D19" s="94"/>
      <c r="E19" s="95" t="s">
        <v>20</v>
      </c>
      <c r="F19" s="94"/>
      <c r="G19" s="95" t="s">
        <v>21</v>
      </c>
      <c r="H19" s="94"/>
      <c r="I19" s="96" t="s">
        <v>22</v>
      </c>
      <c r="J19" s="97"/>
    </row>
    <row r="20" spans="1:10" ht="35.25" customHeight="1">
      <c r="A20" s="614"/>
      <c r="B20" s="614"/>
      <c r="C20" s="93"/>
      <c r="D20" s="94"/>
      <c r="E20" s="95" t="s">
        <v>20</v>
      </c>
      <c r="F20" s="94"/>
      <c r="G20" s="95" t="s">
        <v>21</v>
      </c>
      <c r="H20" s="94"/>
      <c r="I20" s="96" t="s">
        <v>22</v>
      </c>
      <c r="J20" s="97"/>
    </row>
    <row r="21" spans="1:10" ht="35.25" customHeight="1">
      <c r="A21" s="614"/>
      <c r="B21" s="614"/>
      <c r="C21" s="93"/>
      <c r="D21" s="94"/>
      <c r="E21" s="95" t="s">
        <v>20</v>
      </c>
      <c r="F21" s="94"/>
      <c r="G21" s="95" t="s">
        <v>21</v>
      </c>
      <c r="H21" s="94"/>
      <c r="I21" s="96" t="s">
        <v>22</v>
      </c>
      <c r="J21" s="97"/>
    </row>
    <row r="22" spans="1:10" ht="35.25" customHeight="1">
      <c r="A22" s="614"/>
      <c r="B22" s="614"/>
      <c r="C22" s="93"/>
      <c r="D22" s="94"/>
      <c r="E22" s="95" t="s">
        <v>20</v>
      </c>
      <c r="F22" s="94"/>
      <c r="G22" s="95" t="s">
        <v>21</v>
      </c>
      <c r="H22" s="94"/>
      <c r="I22" s="96" t="s">
        <v>22</v>
      </c>
      <c r="J22" s="97"/>
    </row>
    <row r="23" spans="1:10" ht="34.5" customHeight="1">
      <c r="A23" s="614"/>
      <c r="B23" s="614"/>
      <c r="C23" s="93"/>
      <c r="D23" s="94"/>
      <c r="E23" s="95" t="s">
        <v>20</v>
      </c>
      <c r="F23" s="94"/>
      <c r="G23" s="95" t="s">
        <v>21</v>
      </c>
      <c r="H23" s="94"/>
      <c r="I23" s="96" t="s">
        <v>22</v>
      </c>
      <c r="J23" s="97"/>
    </row>
  </sheetData>
  <mergeCells count="22">
    <mergeCell ref="A22:B22"/>
    <mergeCell ref="A23:B23"/>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2:J2"/>
    <mergeCell ref="B4:J4"/>
    <mergeCell ref="A5:B5"/>
    <mergeCell ref="C5:I5"/>
    <mergeCell ref="A6:B6"/>
  </mergeCells>
  <phoneticPr fontId="20"/>
  <pageMargins left="0.75" right="0.75" top="1" bottom="1"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訪問添付書類</vt:lpstr>
      <vt:lpstr>訪問別紙５</vt:lpstr>
      <vt:lpstr>通所事業添付書類</vt:lpstr>
      <vt:lpstr>通所別紙１</vt:lpstr>
      <vt:lpstr>通所別紙２</vt:lpstr>
      <vt:lpstr>通所別紙３</vt:lpstr>
      <vt:lpstr>通所別紙４</vt:lpstr>
      <vt:lpstr>通所事業添付書類!Print_Area</vt:lpstr>
      <vt:lpstr>通所別紙１!Print_Area</vt:lpstr>
      <vt:lpstr>通所別紙２!Print_Area</vt:lpstr>
      <vt:lpstr>訪問添付書類!Print_Area</vt:lpstr>
      <vt:lpstr>通所別紙１!Print_Titles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嶋本 麻衣</dc:creator>
  <cp:lastModifiedBy>中尾　衣里</cp:lastModifiedBy>
  <cp:lastPrinted>2024-03-22T01:09:27Z</cp:lastPrinted>
  <dcterms:created xsi:type="dcterms:W3CDTF">2022-03-28T00:49:19Z</dcterms:created>
  <dcterms:modified xsi:type="dcterms:W3CDTF">2024-03-22T01:41:33Z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en-US</dc:language>
  <cp:lastModifiedBy/>
  <dcterms:modified xsi:type="dcterms:W3CDTF">2021-03-23T02:33:29Z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