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PCD022のデータ（予算・決算）\15.財政状況資料集関係\R6決算_財政状況資料集\5080312令和６年度財政状況資料集の作成及び提出について（依頼）\"/>
    </mc:Choice>
  </mc:AlternateContent>
  <bookViews>
    <workbookView xWindow="0" yWindow="0" windowWidth="28800" windowHeight="13845" tabRatio="84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E36" i="10"/>
  <c r="AM36" i="10"/>
  <c r="U36" i="10"/>
  <c r="C36" i="10"/>
  <c r="BW35" i="10"/>
  <c r="BW36" i="10" s="1"/>
  <c r="BE35" i="10"/>
  <c r="AM35" i="10"/>
  <c r="U35" i="10"/>
  <c r="C35" i="10"/>
  <c r="CO34" i="10"/>
  <c r="CO35" i="10" s="1"/>
  <c r="CO36"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<sst xmlns="http://schemas.openxmlformats.org/spreadsheetml/2006/main" count="1057" uniqueCount="567">
  <si>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</si>
  <si>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</si>
  <si>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</si>
  <si>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</si>
  <si>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</si>
  <si>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</si>
  <si>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</si>
  <si>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</si>
  <si>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</si>
  <si>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</si>
  <si>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</si>
  <si>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</si>
  <si>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</si>
  <si>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</si>
  <si>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</si>
  <si>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</si>
  <si>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</si>
  <si>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</si>
  <si>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</si>
  <si>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</si>
  <si>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</si>
  <si>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</si>
  <si>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</si>
  <si>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</si>
  <si>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</si>
  <si>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</si>
  <si>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</si>
  <si>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</si>
  <si>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</si>
  <si>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</si>
  <si>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</si>
  <si>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</si>
  <si>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</si>
  <si>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</si>
  <si>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</si>
  <si>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</si>
  <si>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</si>
  <si>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</si>
  <si>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</si>
  <si>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</si>
  <si>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</si>
  <si>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</si>
  <si>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</si>
  <si>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</si>
  <si>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</si>
  <si>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</si>
  <si>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</si>
  <si>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</si>
  <si>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</si>
  <si>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</si>
  <si>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</si>
  <si>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</si>
  <si>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</si>
  <si>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</si>
  <si>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</si>
  <si>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</si>
  <si>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</si>
  <si>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</si>
  <si>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</si>
  <si>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</si>
  <si>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</si>
  <si>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</si>
  <si>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</si>
  <si>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</si>
  <si>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</si>
  <si>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</si>
  <si>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</si>
  <si>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</si>
  <si>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</si>
  <si>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</si>
  <si>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</si>
  <si>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</si>
  <si>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</si>
  <si>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</si>
  <si>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</si>
  <si>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</si>
  <si>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</si>
  <si>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</si>
  <si>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</si>
  <si>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</si>
  <si>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</si>
  <si>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</si>
  <si>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</si>
  <si>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</si>
  <si>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</si>
  <si>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</si>
  <si>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</si>
  <si>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</si>
  <si>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</si>
  <si>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</si>
  <si>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</si>
  <si>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</si>
  <si>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</si>
  <si>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</si>
  <si>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桜井市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</si>
  <si>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</si>
  <si>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</si>
  <si>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</si>
  <si>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</si>
  <si>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</si>
  <si>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</si>
  <si>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</si>
  <si>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</si>
  <si>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</si>
  <si>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</si>
  <si>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</si>
  <si>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</si>
  <si>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</si>
  <si>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</si>
  <si>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</si>
  <si>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</si>
  <si>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</si>
  <si>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</si>
  <si>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</si>
  <si>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</si>
  <si>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</si>
  <si>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</si>
  <si>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</si>
  <si>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</si>
  <si>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</si>
  <si>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</si>
  <si>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</si>
  <si>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</si>
  <si>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</si>
  <si>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</si>
  <si>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</si>
  <si>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</si>
  <si>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</si>
  <si>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</si>
  <si>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</si>
  <si>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</si>
  <si>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</si>
  <si>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</si>
  <si>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</si>
  <si>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</si>
  <si>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</si>
  <si>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</si>
  <si>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</si>
  <si>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</si>
  <si>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</si>
  <si>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</si>
  <si>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</si>
  <si>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</si>
  <si>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</si>
  <si>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</si>
  <si>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</si>
  <si>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</si>
  <si>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</si>
  <si>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</si>
  <si>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</si>
  <si>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</si>
  <si>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</si>
  <si>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</si>
  <si>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</si>
  <si>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</si>
  <si>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</si>
  <si>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</si>
  <si>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</si>
  <si>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</si>
  <si>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</si>
  <si>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</si>
  <si>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</si>
  <si>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</si>
  <si>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</si>
  <si>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</si>
  <si>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</si>
  <si>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</si>
  <si>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</si>
  <si>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</si>
  <si>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</si>
  <si>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</si>
  <si>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</si>
  <si>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</si>
  <si>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</si>
  <si>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</si>
  <si>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</si>
  <si>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</si>
  <si>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</si>
  <si>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</si>
  <si>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</si>
  <si>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</si>
  <si>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</si>
  <si>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</si>
  <si>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</si>
  <si>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</si>
  <si>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</si>
  <si>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</si>
  <si>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</si>
  <si>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</si>
  <si>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</si>
  <si>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</si>
  <si>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</si>
  <si>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</si>
  <si>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</si>
  <si>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</si>
  <si>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</si>
  <si>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</si>
  <si>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</si>
  <si>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</si>
  <si>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</si>
  <si>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</si>
  <si>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</si>
  <si>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</si>
  <si>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奈良県桜井市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</si>
  <si>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</si>
  <si>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</si>
  <si>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</si>
  <si>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</si>
  <si>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</si>
  <si>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</si>
  <si>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</si>
  <si>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</si>
  <si>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</si>
  <si>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</si>
  <si>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</si>
  <si>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</si>
  <si>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</si>
  <si>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</si>
  <si>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</si>
  <si>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</si>
  <si>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</si>
  <si>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</si>
  <si>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</si>
  <si>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</si>
  <si>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</si>
  <si>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</si>
  <si>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</si>
  <si>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</si>
  <si>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</si>
  <si>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</si>
  <si>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</si>
  <si>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</si>
  <si>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</si>
  <si>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</si>
  <si>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</si>
  <si>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</si>
  <si>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</si>
  <si>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</si>
  <si>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</si>
  <si>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</si>
  <si>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</si>
  <si>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</si>
  <si>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</si>
  <si>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</si>
  <si>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</si>
  <si>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</si>
  <si>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</si>
  <si>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</si>
  <si>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</si>
  <si>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</si>
  <si>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</si>
  <si>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</si>
  <si>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</si>
  <si>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</si>
  <si>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</si>
  <si>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</si>
  <si>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</si>
  <si>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</si>
  <si>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</si>
  <si>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</si>
  <si>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</si>
  <si>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</si>
  <si>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</si>
  <si>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</si>
  <si>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</si>
  <si>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</si>
  <si>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</si>
  <si>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</si>
  <si>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</si>
  <si>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</si>
  <si>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</si>
  <si>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</si>
  <si>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</si>
  <si>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</si>
  <si>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</si>
  <si>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</si>
  <si>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</si>
  <si>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</si>
  <si>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</si>
  <si>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</si>
  <si>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</si>
  <si>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</si>
  <si>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</si>
  <si>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</si>
  <si>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</si>
  <si>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</si>
  <si>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</si>
  <si>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</si>
  <si>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</si>
  <si>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</si>
  <si>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</si>
  <si>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</si>
  <si>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</si>
  <si>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</si>
  <si>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</si>
  <si>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</si>
  <si>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</si>
  <si>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</si>
  <si>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</si>
  <si>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</si>
  <si>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</si>
  <si>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</si>
  <si>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</si>
  <si>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</si>
  <si>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</si>
  <si>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</si>
  <si>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</si>
  <si>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</si>
  <si>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</si>
  <si>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</si>
  <si>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</si>
  <si>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</si>
  <si>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</si>
  <si>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</si>
  <si>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</si>
  <si>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</si>
  <si>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</si>
  <si>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</si>
  <si>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</si>
  <si>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</si>
  <si>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</si>
  <si>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</si>
  <si>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</si>
  <si>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</si>
  <si>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</si>
  <si>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</si>
  <si>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</si>
  <si>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駐車場整備</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</si>
  <si>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</si>
  <si>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</si>
  <si>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</si>
  <si>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</si>
  <si>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</si>
  <si>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</si>
  <si>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</si>
  <si>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</si>
  <si>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</si>
  <si>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</si>
  <si>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</si>
  <si>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</si>
  <si>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</si>
  <si>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</si>
  <si>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</si>
  <si>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</si>
  <si>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</si>
  <si>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</si>
  <si>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</si>
  <si>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</si>
  <si>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</si>
  <si>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</si>
  <si>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</si>
  <si>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</si>
  <si>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</si>
  <si>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</si>
  <si>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奈良県桜井市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</si>
  <si>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</si>
  <si>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</si>
  <si>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</si>
  <si>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</si>
  <si>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</si>
  <si>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</si>
  <si>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</si>
  <si>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</si>
  <si>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</si>
  <si>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</si>
  <si>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</si>
  <si>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</si>
  <si>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</si>
  <si>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</si>
  <si>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</si>
  <si>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</si>
  <si>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</si>
  <si>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</si>
  <si>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</si>
  <si>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</si>
  <si>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</si>
  <si>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</si>
  <si>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</si>
  <si>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</si>
  <si>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</si>
  <si>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</si>
  <si>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</si>
  <si>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</si>
  <si>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</si>
  <si>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</si>
  <si>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</si>
  <si>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</si>
  <si>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</si>
  <si>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</si>
  <si>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</si>
  <si>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</si>
  <si>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</si>
  <si>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</si>
  <si>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</si>
  <si>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</si>
  <si>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</si>
  <si>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</si>
  <si>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</si>
  <si>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</si>
  <si>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</si>
  <si>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</si>
  <si>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</si>
  <si>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</si>
  <si>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</si>
  <si>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</si>
  <si>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</si>
  <si>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</si>
  <si>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</si>
  <si>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</si>
  <si>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</si>
  <si>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</si>
  <si>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</si>
  <si>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</si>
  <si>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</si>
  <si>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</si>
  <si>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</si>
  <si>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</si>
  <si>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</si>
  <si>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</si>
  <si>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</si>
  <si>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</si>
  <si>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</si>
  <si>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</si>
  <si>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</si>
  <si>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</si>
  <si>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</si>
  <si>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</si>
  <si>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</si>
  <si>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</si>
  <si>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</si>
  <si>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</si>
  <si>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</si>
  <si>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</si>
  <si>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</si>
  <si>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</si>
  <si>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</si>
  <si>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</si>
  <si>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</si>
  <si>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</si>
  <si>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</si>
  <si>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</si>
  <si>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</si>
  <si>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</si>
  <si>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</si>
  <si>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</si>
  <si>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</si>
  <si>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</si>
  <si>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</si>
  <si>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</si>
  <si>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</si>
  <si>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</si>
  <si>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</si>
  <si>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</si>
  <si>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</si>
  <si>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</si>
  <si>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</si>
  <si>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</si>
  <si>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</si>
  <si>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</si>
  <si>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</si>
  <si>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</si>
  <si>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</si>
  <si>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</si>
  <si>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</si>
  <si>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</si>
  <si>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</si>
  <si>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</si>
  <si>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</si>
  <si>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</si>
  <si>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</si>
  <si>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</si>
  <si>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</si>
  <si>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</si>
  <si>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</si>
  <si>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</si>
  <si>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</si>
  <si>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</si>
  <si>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</si>
  <si>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</si>
  <si>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</si>
  <si>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</si>
  <si>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</si>
  <si>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</si>
  <si>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</si>
  <si>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</si>
  <si>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</si>
  <si>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</si>
  <si>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</si>
  <si>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</si>
  <si>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</si>
  <si>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</si>
  <si>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</si>
  <si>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</si>
  <si>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</si>
  <si>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</si>
  <si>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</si>
  <si>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</si>
  <si>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</si>
  <si>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</si>
  <si>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</si>
  <si>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</si>
  <si>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</si>
  <si>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</si>
  <si>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</si>
  <si>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</si>
  <si>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</si>
  <si>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</si>
  <si>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</si>
  <si>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</si>
  <si>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</si>
  <si>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</si>
  <si>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</si>
  <si>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</si>
  <si>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</si>
  <si>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</si>
  <si>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</si>
  <si>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</si>
  <si>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</si>
  <si>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</si>
  <si>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</si>
  <si>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</si>
  <si>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</si>
  <si>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</si>
  <si>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</si>
  <si>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</si>
  <si>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</si>
  <si>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</si>
  <si>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</si>
  <si>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</si>
  <si>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</si>
  <si>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</si>
  <si>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2.47</t>
  </si>
  <si>
    <t>駐車場事業特別会計</t>
  </si>
  <si>
    <t>▲ 0.95</t>
  </si>
  <si>
    <t>▲ 0.94</t>
  </si>
  <si>
    <t>▲ 0.98</t>
  </si>
  <si>
    <t>▲ 0.92</t>
  </si>
  <si>
    <t>▲ 0.89</t>
  </si>
  <si>
    <t>水道事業会計</t>
  </si>
  <si>
    <t>一般会計</t>
  </si>
  <si>
    <t>国民健康保険特別会計</t>
  </si>
  <si>
    <t>介護保険特別会計</t>
  </si>
  <si>
    <t>住宅新築資金等貸付金特別会計</t>
  </si>
  <si>
    <t>▲ 0.23</t>
  </si>
  <si>
    <t>▲ 0.12</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</si>
  <si>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</si>
  <si>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</si>
  <si>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</si>
  <si>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</si>
  <si>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</si>
  <si>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</si>
  <si>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</si>
  <si>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</si>
  <si>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</si>
  <si>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市有施設最適化整備更新基金</t>
    <phoneticPr fontId="5"/>
  </si>
  <si>
    <t>卑弥呼の里桜井ふるさと基金</t>
    <phoneticPr fontId="5"/>
  </si>
  <si>
    <t>地域公共事業積立基金</t>
    <phoneticPr fontId="5"/>
  </si>
  <si>
    <t>戒重集会所管理基金</t>
    <phoneticPr fontId="5"/>
  </si>
  <si>
    <t>職員退職手当基金</t>
    <rPh sb="0" eb="2">
      <t>ショクイン</t>
    </rPh>
    <phoneticPr fontId="5"/>
  </si>
  <si>
    <t>奈良広域水質検査センター組合</t>
    <rPh sb="0" eb="2">
      <t>ナラ</t>
    </rPh>
    <rPh sb="2" eb="4">
      <t>コウイキ</t>
    </rPh>
    <rPh sb="4" eb="6">
      <t>スイシツ</t>
    </rPh>
    <rPh sb="6" eb="8">
      <t>ケンサ</t>
    </rPh>
    <rPh sb="12" eb="14">
      <t>クミアイ</t>
    </rPh>
    <phoneticPr fontId="2"/>
  </si>
  <si>
    <t>奈良県広域消防組合</t>
    <rPh sb="0" eb="3">
      <t>ナラケン</t>
    </rPh>
    <rPh sb="3" eb="9">
      <t>コウイキショウボウクミアイ</t>
    </rPh>
    <phoneticPr fontId="2"/>
  </si>
  <si>
    <t>奈良県後期高齢者医療広域連合</t>
    <rPh sb="0" eb="3">
      <t>ナラケン</t>
    </rPh>
    <rPh sb="3" eb="5">
      <t>コウキ</t>
    </rPh>
    <rPh sb="5" eb="8">
      <t>コウレイシャ</t>
    </rPh>
    <rPh sb="8" eb="10">
      <t>イリョウ</t>
    </rPh>
    <rPh sb="10" eb="14">
      <t>コウイキレンゴウ</t>
    </rPh>
    <phoneticPr fontId="2"/>
  </si>
  <si>
    <t>桜井宇陀広域連合</t>
    <rPh sb="0" eb="8">
      <t>サクライウダコウイキレンゴウ</t>
    </rPh>
    <phoneticPr fontId="2"/>
  </si>
  <si>
    <t>-</t>
    <phoneticPr fontId="2"/>
  </si>
  <si>
    <t>-</t>
    <phoneticPr fontId="2"/>
  </si>
  <si>
    <t>桜井市清掃公社</t>
    <rPh sb="0" eb="3">
      <t>サクライシ</t>
    </rPh>
    <rPh sb="3" eb="5">
      <t>セイソウ</t>
    </rPh>
    <rPh sb="5" eb="7">
      <t>コウシャ</t>
    </rPh>
    <phoneticPr fontId="2"/>
  </si>
  <si>
    <t>桜井市体育協会</t>
    <rPh sb="0" eb="3">
      <t>サクライシ</t>
    </rPh>
    <rPh sb="3" eb="5">
      <t>タイイク</t>
    </rPh>
    <rPh sb="5" eb="7">
      <t>キョウカイ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</si>
</sst>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A9AA-41C5-91DC-E2917867EA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58974</c:v>
                </c:pt>
                <c:pt idx="1">
                  <c:v>25428</c:v>
                </c:pt>
                <c:pt idx="2">
                  <c:v>16452</c:v>
                </c:pt>
                <c:pt idx="3">
                  <c:v>36176</c:v>
                </c:pt>
                <c:pt idx="4">
                  <c:v>95592</c:v>
                </c:pt>
              </c:numCache>
            </c:numRef>
          </c:val>
          <c:smooth val="0"/>
          <c:extLst>
            <c:ext xmlns:c16="http://schemas.microsoft.com/office/drawing/2014/chart" uri="{C3380CC4-5D6E-409C-BE32-E72D297353CC}">
              <c16:uniqueId val="{00000001-A9AA-41C5-91DC-E2917867EAF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4.33</c:v>
                </c:pt>
                <c:pt idx="1">
                  <c:v>8.25</c:v>
                </c:pt>
                <c:pt idx="2">
                  <c:v>10.119999999999999</c:v>
                </c:pt>
                <c:pt idx="3">
                  <c:v>5.45</c:v>
                </c:pt>
                <c:pt idx="4">
                  <c:v>6.83</c:v>
                </c:pt>
              </c:numCache>
            </c:numRef>
          </c:val>
          <c:extLst>
            <c:ext xmlns:c16="http://schemas.microsoft.com/office/drawing/2014/chart" uri="{C3380CC4-5D6E-409C-BE32-E72D297353CC}">
              <c16:uniqueId val="{00000000-AE5A-4967-9CB7-B69D341EDD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2.4900000000000002</c:v>
                </c:pt>
                <c:pt idx="1">
                  <c:v>6.78</c:v>
                </c:pt>
                <c:pt idx="2">
                  <c:v>8.15</c:v>
                </c:pt>
                <c:pt idx="3">
                  <c:v>10.06</c:v>
                </c:pt>
                <c:pt idx="4">
                  <c:v>9.56</c:v>
                </c:pt>
              </c:numCache>
            </c:numRef>
          </c:val>
          <c:extLst>
            <c:ext xmlns:c16="http://schemas.microsoft.com/office/drawing/2014/chart" uri="{C3380CC4-5D6E-409C-BE32-E72D297353CC}">
              <c16:uniqueId val="{00000001-AE5A-4967-9CB7-B69D341EDD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2.09</c:v>
                </c:pt>
                <c:pt idx="1">
                  <c:v>8.51</c:v>
                </c:pt>
                <c:pt idx="2">
                  <c:v>2.9</c:v>
                </c:pt>
                <c:pt idx="3">
                  <c:v>-2.4700000000000002</c:v>
                </c:pt>
                <c:pt idx="4">
                  <c:v>1.32</c:v>
                </c:pt>
              </c:numCache>
            </c:numRef>
          </c:val>
          <c:smooth val="0"/>
          <c:extLst>
            <c:ext xmlns:c16="http://schemas.microsoft.com/office/drawing/2014/chart" uri="{C3380CC4-5D6E-409C-BE32-E72D297353CC}">
              <c16:uniqueId val="{00000002-AE5A-4967-9CB7-B69D341EDD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BC7-4553-94E2-01D5912B7F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C7-4553-94E2-01D5912B7F4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BC7-4553-94E2-01D5912B7F44}"/>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0.38</c:v>
                </c:pt>
                <c:pt idx="4">
                  <c:v>#N/A</c:v>
                </c:pt>
                <c:pt idx="5">
                  <c:v>0.36</c:v>
                </c:pt>
                <c:pt idx="6">
                  <c:v>#N/A</c:v>
                </c:pt>
                <c:pt idx="7">
                  <c:v>0.3</c:v>
                </c:pt>
                <c:pt idx="8">
                  <c:v>#N/A</c:v>
                </c:pt>
                <c:pt idx="9">
                  <c:v>0.38</c:v>
                </c:pt>
              </c:numCache>
            </c:numRef>
          </c:val>
          <c:extLst>
            <c:ext xmlns:c16="http://schemas.microsoft.com/office/drawing/2014/chart" uri="{C3380CC4-5D6E-409C-BE32-E72D297353CC}">
              <c16:uniqueId val="{00000003-0BC7-4553-94E2-01D5912B7F44}"/>
            </c:ext>
          </c:extLst>
        </c:ser>
        <c:ser>
          <c:idx val="4"/>
          <c:order val="4"/>
          <c:tx>
            <c:strRef>
              <c:f>データシート!$A$31</c:f>
              <c:strCache>
                <c:ptCount val="1"/>
                <c:pt idx="0">
                  <c:v>住宅新築資金等貸付金特別会計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0.23</c:v>
                </c:pt>
                <c:pt idx="1">
                  <c:v>#N/A</c:v>
                </c:pt>
                <c:pt idx="2">
                  <c:v>0.12</c:v>
                </c:pt>
                <c:pt idx="3">
                  <c:v>#N/A</c:v>
                </c:pt>
                <c:pt idx="4">
                  <c:v>#N/A</c:v>
                </c:pt>
                <c:pt idx="5">
                  <c:v>0.21</c:v>
                </c:pt>
                <c:pt idx="6">
                  <c:v>#N/A</c:v>
                </c:pt>
                <c:pt idx="7">
                  <c:v>0.32</c:v>
                </c:pt>
                <c:pt idx="8">
                  <c:v>#N/A</c:v>
                </c:pt>
                <c:pt idx="9">
                  <c:v>0.38</c:v>
                </c:pt>
              </c:numCache>
            </c:numRef>
          </c:val>
          <c:extLst>
            <c:ext xmlns:c16="http://schemas.microsoft.com/office/drawing/2014/chart" uri="{C3380CC4-5D6E-409C-BE32-E72D297353CC}">
              <c16:uniqueId val="{00000004-0BC7-4553-94E2-01D5912B7F4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1.39</c:v>
                </c:pt>
                <c:pt idx="2">
                  <c:v>#N/A</c:v>
                </c:pt>
                <c:pt idx="3">
                  <c:v>1.73</c:v>
                </c:pt>
                <c:pt idx="4">
                  <c:v>#N/A</c:v>
                </c:pt>
                <c:pt idx="5">
                  <c:v>2.21</c:v>
                </c:pt>
                <c:pt idx="6">
                  <c:v>#N/A</c:v>
                </c:pt>
                <c:pt idx="7">
                  <c:v>1.07</c:v>
                </c:pt>
                <c:pt idx="8">
                  <c:v>#N/A</c:v>
                </c:pt>
                <c:pt idx="9">
                  <c:v>0.67</c:v>
                </c:pt>
              </c:numCache>
            </c:numRef>
          </c:val>
          <c:extLst>
            <c:ext xmlns:c16="http://schemas.microsoft.com/office/drawing/2014/chart" uri="{C3380CC4-5D6E-409C-BE32-E72D297353CC}">
              <c16:uniqueId val="{00000005-0BC7-4553-94E2-01D5912B7F4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2.97</c:v>
                </c:pt>
                <c:pt idx="2">
                  <c:v>#N/A</c:v>
                </c:pt>
                <c:pt idx="3">
                  <c:v>2.97</c:v>
                </c:pt>
                <c:pt idx="4">
                  <c:v>#N/A</c:v>
                </c:pt>
                <c:pt idx="5">
                  <c:v>3.03</c:v>
                </c:pt>
                <c:pt idx="6">
                  <c:v>#N/A</c:v>
                </c:pt>
                <c:pt idx="7">
                  <c:v>2.4500000000000002</c:v>
                </c:pt>
                <c:pt idx="8">
                  <c:v>#N/A</c:v>
                </c:pt>
                <c:pt idx="9">
                  <c:v>2.2000000000000002</c:v>
                </c:pt>
              </c:numCache>
            </c:numRef>
          </c:val>
          <c:extLst>
            <c:ext xmlns:c16="http://schemas.microsoft.com/office/drawing/2014/chart" uri="{C3380CC4-5D6E-409C-BE32-E72D297353CC}">
              <c16:uniqueId val="{00000006-0BC7-4553-94E2-01D5912B7F4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4.5599999999999996</c:v>
                </c:pt>
                <c:pt idx="2">
                  <c:v>#N/A</c:v>
                </c:pt>
                <c:pt idx="3">
                  <c:v>8.3800000000000008</c:v>
                </c:pt>
                <c:pt idx="4">
                  <c:v>#N/A</c:v>
                </c:pt>
                <c:pt idx="5">
                  <c:v>9.89</c:v>
                </c:pt>
                <c:pt idx="6">
                  <c:v>#N/A</c:v>
                </c:pt>
                <c:pt idx="7">
                  <c:v>5.12</c:v>
                </c:pt>
                <c:pt idx="8">
                  <c:v>#N/A</c:v>
                </c:pt>
                <c:pt idx="9">
                  <c:v>6.44</c:v>
                </c:pt>
              </c:numCache>
            </c:numRef>
          </c:val>
          <c:extLst>
            <c:ext xmlns:c16="http://schemas.microsoft.com/office/drawing/2014/chart" uri="{C3380CC4-5D6E-409C-BE32-E72D297353CC}">
              <c16:uniqueId val="{00000007-0BC7-4553-94E2-01D5912B7F4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9.91</c:v>
                </c:pt>
                <c:pt idx="2">
                  <c:v>#N/A</c:v>
                </c:pt>
                <c:pt idx="3">
                  <c:v>10.29</c:v>
                </c:pt>
                <c:pt idx="4">
                  <c:v>#N/A</c:v>
                </c:pt>
                <c:pt idx="5">
                  <c:v>10.52</c:v>
                </c:pt>
                <c:pt idx="6">
                  <c:v>#N/A</c:v>
                </c:pt>
                <c:pt idx="7">
                  <c:v>10.61</c:v>
                </c:pt>
                <c:pt idx="8">
                  <c:v>#N/A</c:v>
                </c:pt>
                <c:pt idx="9">
                  <c:v>9.06</c:v>
                </c:pt>
              </c:numCache>
            </c:numRef>
          </c:val>
          <c:extLst>
            <c:ext xmlns:c16="http://schemas.microsoft.com/office/drawing/2014/chart" uri="{C3380CC4-5D6E-409C-BE32-E72D297353CC}">
              <c16:uniqueId val="{00000008-0BC7-4553-94E2-01D5912B7F44}"/>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0.95</c:v>
                </c:pt>
                <c:pt idx="1">
                  <c:v>#N/A</c:v>
                </c:pt>
                <c:pt idx="2">
                  <c:v>0.94</c:v>
                </c:pt>
                <c:pt idx="3">
                  <c:v>#N/A</c:v>
                </c:pt>
                <c:pt idx="4">
                  <c:v>0.98</c:v>
                </c:pt>
                <c:pt idx="5">
                  <c:v>#N/A</c:v>
                </c:pt>
                <c:pt idx="6">
                  <c:v>0.92</c:v>
                </c:pt>
                <c:pt idx="7">
                  <c:v>#N/A</c:v>
                </c:pt>
                <c:pt idx="8">
                  <c:v>0.89</c:v>
                </c:pt>
                <c:pt idx="9">
                  <c:v>#N/A</c:v>
                </c:pt>
              </c:numCache>
            </c:numRef>
          </c:val>
          <c:extLst>
            <c:ext xmlns:c16="http://schemas.microsoft.com/office/drawing/2014/chart" uri="{C3380CC4-5D6E-409C-BE32-E72D297353CC}">
              <c16:uniqueId val="{00000009-0BC7-4553-94E2-01D5912B7F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1821</c:v>
                </c:pt>
                <c:pt idx="5">
                  <c:v>1752</c:v>
                </c:pt>
                <c:pt idx="8">
                  <c:v>1659</c:v>
                </c:pt>
                <c:pt idx="11">
                  <c:v>1624</c:v>
                </c:pt>
                <c:pt idx="14">
                  <c:v>1658</c:v>
                </c:pt>
              </c:numCache>
            </c:numRef>
          </c:val>
          <c:extLst>
            <c:ext xmlns:c16="http://schemas.microsoft.com/office/drawing/2014/chart" uri="{C3380CC4-5D6E-409C-BE32-E72D297353CC}">
              <c16:uniqueId val="{00000000-4D09-44FA-B2DC-1E2281C635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09-44FA-B2DC-1E2281C635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88</c:v>
                </c:pt>
                <c:pt idx="3">
                  <c:v>89</c:v>
                </c:pt>
                <c:pt idx="6">
                  <c:v>90</c:v>
                </c:pt>
                <c:pt idx="9">
                  <c:v>91</c:v>
                </c:pt>
                <c:pt idx="12">
                  <c:v>91</c:v>
                </c:pt>
              </c:numCache>
            </c:numRef>
          </c:val>
          <c:extLst>
            <c:ext xmlns:c16="http://schemas.microsoft.com/office/drawing/2014/chart" uri="{C3380CC4-5D6E-409C-BE32-E72D297353CC}">
              <c16:uniqueId val="{00000002-4D09-44FA-B2DC-1E2281C635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137</c:v>
                </c:pt>
                <c:pt idx="3">
                  <c:v>114</c:v>
                </c:pt>
                <c:pt idx="6">
                  <c:v>108</c:v>
                </c:pt>
                <c:pt idx="9">
                  <c:v>113</c:v>
                </c:pt>
                <c:pt idx="12">
                  <c:v>104</c:v>
                </c:pt>
              </c:numCache>
            </c:numRef>
          </c:val>
          <c:extLst>
            <c:ext xmlns:c16="http://schemas.microsoft.com/office/drawing/2014/chart" uri="{C3380CC4-5D6E-409C-BE32-E72D297353CC}">
              <c16:uniqueId val="{00000003-4D09-44FA-B2DC-1E2281C635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164</c:v>
                </c:pt>
                <c:pt idx="3">
                  <c:v>204</c:v>
                </c:pt>
                <c:pt idx="6">
                  <c:v>189</c:v>
                </c:pt>
                <c:pt idx="9">
                  <c:v>184</c:v>
                </c:pt>
                <c:pt idx="12">
                  <c:v>326</c:v>
                </c:pt>
              </c:numCache>
            </c:numRef>
          </c:val>
          <c:extLst>
            <c:ext xmlns:c16="http://schemas.microsoft.com/office/drawing/2014/chart" uri="{C3380CC4-5D6E-409C-BE32-E72D297353CC}">
              <c16:uniqueId val="{00000004-4D09-44FA-B2DC-1E2281C635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09-44FA-B2DC-1E2281C635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09-44FA-B2DC-1E2281C635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2160</c:v>
                </c:pt>
                <c:pt idx="3">
                  <c:v>2165</c:v>
                </c:pt>
                <c:pt idx="6">
                  <c:v>2117</c:v>
                </c:pt>
                <c:pt idx="9">
                  <c:v>1996</c:v>
                </c:pt>
                <c:pt idx="12">
                  <c:v>1803</c:v>
                </c:pt>
              </c:numCache>
            </c:numRef>
          </c:val>
          <c:extLst>
            <c:ext xmlns:c16="http://schemas.microsoft.com/office/drawing/2014/chart" uri="{C3380CC4-5D6E-409C-BE32-E72D297353CC}">
              <c16:uniqueId val="{00000007-4D09-44FA-B2DC-1E2281C635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728</c:v>
                </c:pt>
                <c:pt idx="2">
                  <c:v>#N/A</c:v>
                </c:pt>
                <c:pt idx="3">
                  <c:v>#N/A</c:v>
                </c:pt>
                <c:pt idx="4">
                  <c:v>820</c:v>
                </c:pt>
                <c:pt idx="5">
                  <c:v>#N/A</c:v>
                </c:pt>
                <c:pt idx="6">
                  <c:v>#N/A</c:v>
                </c:pt>
                <c:pt idx="7">
                  <c:v>845</c:v>
                </c:pt>
                <c:pt idx="8">
                  <c:v>#N/A</c:v>
                </c:pt>
                <c:pt idx="9">
                  <c:v>#N/A</c:v>
                </c:pt>
                <c:pt idx="10">
                  <c:v>760</c:v>
                </c:pt>
                <c:pt idx="11">
                  <c:v>#N/A</c:v>
                </c:pt>
                <c:pt idx="12">
                  <c:v>#N/A</c:v>
                </c:pt>
                <c:pt idx="13">
                  <c:v>666</c:v>
                </c:pt>
                <c:pt idx="14">
                  <c:v>#N/A</c:v>
                </c:pt>
              </c:numCache>
            </c:numRef>
          </c:val>
          <c:smooth val="0"/>
          <c:extLst>
            <c:ext xmlns:c16="http://schemas.microsoft.com/office/drawing/2014/chart" uri="{C3380CC4-5D6E-409C-BE32-E72D297353CC}">
              <c16:uniqueId val="{00000008-4D09-44FA-B2DC-1E2281C635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17521</c:v>
                </c:pt>
                <c:pt idx="5">
                  <c:v>16895</c:v>
                </c:pt>
                <c:pt idx="8">
                  <c:v>15961</c:v>
                </c:pt>
                <c:pt idx="11">
                  <c:v>15156</c:v>
                </c:pt>
                <c:pt idx="14">
                  <c:v>15224</c:v>
                </c:pt>
              </c:numCache>
            </c:numRef>
          </c:val>
          <c:extLst>
            <c:ext xmlns:c16="http://schemas.microsoft.com/office/drawing/2014/chart" uri="{C3380CC4-5D6E-409C-BE32-E72D297353CC}">
              <c16:uniqueId val="{00000000-8D00-4C95-9E64-7FDD82BF8C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3604</c:v>
                </c:pt>
                <c:pt idx="5">
                  <c:v>3456</c:v>
                </c:pt>
                <c:pt idx="8">
                  <c:v>3345</c:v>
                </c:pt>
                <c:pt idx="11">
                  <c:v>3431</c:v>
                </c:pt>
                <c:pt idx="14">
                  <c:v>3524</c:v>
                </c:pt>
              </c:numCache>
            </c:numRef>
          </c:val>
          <c:extLst>
            <c:ext xmlns:c16="http://schemas.microsoft.com/office/drawing/2014/chart" uri="{C3380CC4-5D6E-409C-BE32-E72D297353CC}">
              <c16:uniqueId val="{00000001-8D00-4C95-9E64-7FDD82BF8C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2145</c:v>
                </c:pt>
                <c:pt idx="5">
                  <c:v>2844</c:v>
                </c:pt>
                <c:pt idx="8">
                  <c:v>3420</c:v>
                </c:pt>
                <c:pt idx="11">
                  <c:v>4183</c:v>
                </c:pt>
                <c:pt idx="14">
                  <c:v>4687</c:v>
                </c:pt>
              </c:numCache>
            </c:numRef>
          </c:val>
          <c:extLst>
            <c:ext xmlns:c16="http://schemas.microsoft.com/office/drawing/2014/chart" uri="{C3380CC4-5D6E-409C-BE32-E72D297353CC}">
              <c16:uniqueId val="{00000002-8D00-4C95-9E64-7FDD82BF8C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00-4C95-9E64-7FDD82BF8C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00-4C95-9E64-7FDD82BF8C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00-4C95-9E64-7FDD82BF8C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3106</c:v>
                </c:pt>
                <c:pt idx="3">
                  <c:v>3172</c:v>
                </c:pt>
                <c:pt idx="6">
                  <c:v>2950</c:v>
                </c:pt>
                <c:pt idx="9">
                  <c:v>2999</c:v>
                </c:pt>
                <c:pt idx="12">
                  <c:v>2983</c:v>
                </c:pt>
              </c:numCache>
            </c:numRef>
          </c:val>
          <c:extLst>
            <c:ext xmlns:c16="http://schemas.microsoft.com/office/drawing/2014/chart" uri="{C3380CC4-5D6E-409C-BE32-E72D297353CC}">
              <c16:uniqueId val="{00000006-8D00-4C95-9E64-7FDD82BF8C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955</c:v>
                </c:pt>
                <c:pt idx="3">
                  <c:v>696</c:v>
                </c:pt>
                <c:pt idx="6">
                  <c:v>634</c:v>
                </c:pt>
                <c:pt idx="9">
                  <c:v>559</c:v>
                </c:pt>
                <c:pt idx="12">
                  <c:v>528</c:v>
                </c:pt>
              </c:numCache>
            </c:numRef>
          </c:val>
          <c:extLst>
            <c:ext xmlns:c16="http://schemas.microsoft.com/office/drawing/2014/chart" uri="{C3380CC4-5D6E-409C-BE32-E72D297353CC}">
              <c16:uniqueId val="{00000007-8D00-4C95-9E64-7FDD82BF8C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7556</c:v>
                </c:pt>
                <c:pt idx="3">
                  <c:v>6922</c:v>
                </c:pt>
                <c:pt idx="6">
                  <c:v>6386</c:v>
                </c:pt>
                <c:pt idx="9">
                  <c:v>6112</c:v>
                </c:pt>
                <c:pt idx="12">
                  <c:v>5683</c:v>
                </c:pt>
              </c:numCache>
            </c:numRef>
          </c:val>
          <c:extLst>
            <c:ext xmlns:c16="http://schemas.microsoft.com/office/drawing/2014/chart" uri="{C3380CC4-5D6E-409C-BE32-E72D297353CC}">
              <c16:uniqueId val="{00000008-8D00-4C95-9E64-7FDD82BF8C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515</c:v>
                </c:pt>
                <c:pt idx="3">
                  <c:v>474</c:v>
                </c:pt>
                <c:pt idx="6">
                  <c:v>433</c:v>
                </c:pt>
                <c:pt idx="9">
                  <c:v>391</c:v>
                </c:pt>
                <c:pt idx="12">
                  <c:v>349</c:v>
                </c:pt>
              </c:numCache>
            </c:numRef>
          </c:val>
          <c:extLst>
            <c:ext xmlns:c16="http://schemas.microsoft.com/office/drawing/2014/chart" uri="{C3380CC4-5D6E-409C-BE32-E72D297353CC}">
              <c16:uniqueId val="{00000009-8D00-4C95-9E64-7FDD82BF8C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22147</c:v>
                </c:pt>
                <c:pt idx="3">
                  <c:v>21934</c:v>
                </c:pt>
                <c:pt idx="6">
                  <c:v>20547</c:v>
                </c:pt>
                <c:pt idx="9">
                  <c:v>19627</c:v>
                </c:pt>
                <c:pt idx="12">
                  <c:v>21232</c:v>
                </c:pt>
              </c:numCache>
            </c:numRef>
          </c:val>
          <c:extLst>
            <c:ext xmlns:c16="http://schemas.microsoft.com/office/drawing/2014/chart" uri="{C3380CC4-5D6E-409C-BE32-E72D297353CC}">
              <c16:uniqueId val="{0000000A-8D00-4C95-9E64-7FDD82BF8C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11009</c:v>
                </c:pt>
                <c:pt idx="2">
                  <c:v>#N/A</c:v>
                </c:pt>
                <c:pt idx="3">
                  <c:v>#N/A</c:v>
                </c:pt>
                <c:pt idx="4">
                  <c:v>10002</c:v>
                </c:pt>
                <c:pt idx="5">
                  <c:v>#N/A</c:v>
                </c:pt>
                <c:pt idx="6">
                  <c:v>#N/A</c:v>
                </c:pt>
                <c:pt idx="7">
                  <c:v>8224</c:v>
                </c:pt>
                <c:pt idx="8">
                  <c:v>#N/A</c:v>
                </c:pt>
                <c:pt idx="9">
                  <c:v>#N/A</c:v>
                </c:pt>
                <c:pt idx="10">
                  <c:v>6918</c:v>
                </c:pt>
                <c:pt idx="11">
                  <c:v>#N/A</c:v>
                </c:pt>
                <c:pt idx="12">
                  <c:v>#N/A</c:v>
                </c:pt>
                <c:pt idx="13">
                  <c:v>7341</c:v>
                </c:pt>
                <c:pt idx="14">
                  <c:v>#N/A</c:v>
                </c:pt>
              </c:numCache>
            </c:numRef>
          </c:val>
          <c:smooth val="0"/>
          <c:extLst>
            <c:ext xmlns:c16="http://schemas.microsoft.com/office/drawing/2014/chart" uri="{C3380CC4-5D6E-409C-BE32-E72D297353CC}">
              <c16:uniqueId val="{0000000B-8D00-4C95-9E64-7FDD82BF8C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1065</c:v>
                </c:pt>
                <c:pt idx="1">
                  <c:v>1335</c:v>
                </c:pt>
                <c:pt idx="2">
                  <c:v>1305</c:v>
                </c:pt>
              </c:numCache>
            </c:numRef>
          </c:val>
          <c:extLst>
            <c:ext xmlns:c16="http://schemas.microsoft.com/office/drawing/2014/chart" uri="{C3380CC4-5D6E-409C-BE32-E72D297353CC}">
              <c16:uniqueId val="{00000000-9BD7-4039-83F5-027C8BE229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344</c:v>
                </c:pt>
                <c:pt idx="1">
                  <c:v>400</c:v>
                </c:pt>
                <c:pt idx="2">
                  <c:v>430</c:v>
                </c:pt>
              </c:numCache>
            </c:numRef>
          </c:val>
          <c:extLst>
            <c:ext xmlns:c16="http://schemas.microsoft.com/office/drawing/2014/chart" uri="{C3380CC4-5D6E-409C-BE32-E72D297353CC}">
              <c16:uniqueId val="{00000001-9BD7-4039-83F5-027C8BE229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1026</c:v>
                </c:pt>
                <c:pt idx="1">
                  <c:v>1385</c:v>
                </c:pt>
                <c:pt idx="2">
                  <c:v>1806</c:v>
                </c:pt>
              </c:numCache>
            </c:numRef>
          </c:val>
          <c:extLst>
            <c:ext xmlns:c16="http://schemas.microsoft.com/office/drawing/2014/chart" uri="{C3380CC4-5D6E-409C-BE32-E72D297353CC}">
              <c16:uniqueId val="{00000002-9BD7-4039-83F5-027C8BE229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現在は減少傾向となっているが、令和９年度以降はすでに実施している新庁舎建設事業、ごみ処理施設基幹的設備改良事業の償還が本格化することにより増加が見込まれる。さらに今後は、施設の老朽化に伴う更新や統廃合などの建設事業にかかる起債も見込まれるため、厳しい財政状況となることが想定される。そのため中長期的な見通しのもと計画的に事業を行い、起債の発行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一般会計等に係る地方債の現在高は、ごみ焼却施設基幹的改良事業の実施により大きく増加した。また、今後数年間は認定こども園や義務教育学校、国民スポーツ大会の実施等に伴い増加傾向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充当可能基金については、現在のところ増加傾向にあるが、前述の事業実施に伴い取崩が見込まれている。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施設の老朽化に伴う更新や統廃合などの建設事業にかかる起債も見込まれるが、計画的に事業を行い、新規発行の市債を極力抑制するなど、将来負担が過度にならないような財政運営に努めていく。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奈良県桜井市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前年度末と比較すると、財政調整基金及び減債基金についてはほぼ横ばいとなっているが、その他特定目的基金のうち市有施設最適化整備更新基金の残高が約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万円増加している。これは、今後実施が見込まれている大規模事業に備えたものであり、事業実施時には取崩が見込まれている。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最適化整備更新基金については、認定こども園建設事業や、老朽化した施設の更新や統廃合などの建設事業を実施するため、事業に合わせて取崩を行う。当市は類似団体と比べ基金残高が低いことが各種指標に悪影響を及ぼしていると考えられるため、行財政改革アクションプランに着実に取り組み、安定した財政運営のため、できる限りの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市有施設最適化整備更新基金     ：市有施設の最適化整備及び更新に必要な財源を確保し、将来にわたる市財政の健全な運営に資することを目的とする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卑弥呼の里・桜井ふるさと基金   ：個人又は団体から広く寄附金を募り、これを財源として各種事業を実施し、桜井市の特色を生かした、個性豊かで</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魅力に満ちた「夢と希望とロマン」にあふれるまちづくりと次世代へ美しいふるさとを託すために資することを</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目的とする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地域公共事業積立基金　　　　   ：財産区財産を処分することにより発生する金銭を当該財産区住民の福祉を増進する目的をもって行う公共事業の資金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職員退職手当基金　　　　　　　 ：職員の退職手当支給のため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戒重集会所管理基金　　　　 　  ：戒重集会所の管理に要する資金</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市有施設最適化整備更新基金     ：今後の施設整備のために大幅に積み立てたことによる増加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卑弥呼の里・桜井ふるさと基金   ：寄附金を積み立てたことによる増加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地域公共事業積立基金　　　　   ：住民の福祉を増進するために取り崩したことによる減少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職員退職手当基金　　　　　　　 ：定年延長制度に伴う積み立てを行ったことによる増加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戒重集会所管理基金　　　　 　  ：戒重集会所の維持管理のために取り崩したことによる減少</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市有施設最適化整備更新基金     ：施設の老朽化に伴う更新や統廃合などの建設事業のため、毎年積立予定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卑弥呼の里・桜井ふるさと基金   ：ふるさと寄附金の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を毎年積立予定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地域公共事業積立基金　　　　   ：財産処分代金から処分に係る必要経費を差し引いた額を積立予定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職員退職手当基金　　　　　　　 ：定年延長制度により支出に偏りがないよう、負担の平準化を図る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戒重集会所管理基金　　　　 　  ：基金の運用から生ずる収益を積立予定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年度については、前年度の実質収支により約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万円基金残高が増加したが、令和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年度については微減となっている。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基金残高は類似団体と比較しても低い水準である。しかし、硬直した財政状況に変わりはなく、基金残高の増加は見込まれない。そのため、令和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年度より取り組む新たな行財政改革アクションプランを着実に取り組むことにより、基金残高の維持に努める。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普通交付税の臨時財政対策債償還基金費による積立により、残高が約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まちづくり連携協定に基づき実施した事業に伴い発行した地方債の元利償還金及び臨時財政対策債償還基金費として積み立てた額を計画的に取り崩していく。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54,272
53,408
98.91
30,300,242
29,295,223
933,107
13,659,202
21,231,543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年度は、前年度と横ばいの数値となっているが、令和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若干の減少傾向にある。これは財政需要額の増によるものと考えられる。類似団体平均と比較すると、人口の減少や高齢者人口の増加に加え、市内に大きな法人がないこと等により、財政基盤が弱く、下回る状況が続いている。そのため、行財政改革を確実に実施することで、歳入確保に努める必要があり、現在は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次行財政改革アクションプランに基づき、財政の健全化に努めているところである。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69" name="直線コネクタ 68"/>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24342</xdr:rowOff>
    </xdr:to>
    <xdr:cxnSp macro="">
      <xdr:nvCxnSpPr>
        <xdr:cNvPr id="72" name="直線コネクタ 71"/>
        <xdr:cNvCxnSpPr/>
      </xdr:nvCxnSpPr>
      <xdr:spPr>
        <a:xfrm>
          <a:off x="3225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44</xdr:row>
      <xdr:rowOff>4233</xdr:rowOff>
    </xdr:to>
    <xdr:cxnSp macro="">
      <xdr:nvCxnSpPr>
        <xdr:cNvPr id="75" name="直線コネクタ 74"/>
        <xdr:cNvCxnSpPr/>
      </xdr:nvCxnSpPr>
      <xdr:spPr>
        <a:xfrm>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155575</xdr:rowOff>
    </xdr:to>
    <xdr:cxnSp macro="">
      <xdr:nvCxnSpPr>
        <xdr:cNvPr id="78" name="直線コネクタ 77"/>
        <xdr:cNvCxnSpPr/>
      </xdr:nvCxnSpPr>
      <xdr:spPr>
        <a:xfrm>
          <a:off x="1447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市税、株式等譲渡取得割交付金等の増加により、前年度に比べて改善している。歳出においてはごみ焼却施設基幹的設備改良事業の実施により、今後経常経費の削減が見込まれるものの、社会情勢の変化による扶助費の増加や、物価高騰の影響による歳出の増加も見込まれるため更なる対策が必要である。そのため、行財政改革アクションプランに基づき、補助金の見直し等の経費の徹底した削減に取り組むとともに、税の収納率向上対策による自主財源確保に努めるなど、行財政改革に取り組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123825</xdr:rowOff>
    </xdr:from>
    <xdr:to>
      <xdr:col>23</xdr:col>
      <xdr:colOff>133350</xdr:colOff>
      <xdr:row>65</xdr:row>
      <xdr:rowOff>97155</xdr:rowOff>
    </xdr:to>
    <xdr:cxnSp macro="">
      <xdr:nvCxnSpPr>
        <xdr:cNvPr id="128" name="直線コネクタ 127"/>
        <xdr:cNvCxnSpPr/>
      </xdr:nvCxnSpPr>
      <xdr:spPr>
        <a:xfrm flipV="1">
          <a:off x="4114800" y="11096625"/>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97155</xdr:rowOff>
    </xdr:from>
    <xdr:to>
      <xdr:col>19</xdr:col>
      <xdr:colOff>133350</xdr:colOff>
      <xdr:row>65</xdr:row>
      <xdr:rowOff>109220</xdr:rowOff>
    </xdr:to>
    <xdr:cxnSp macro="">
      <xdr:nvCxnSpPr>
        <xdr:cNvPr id="131" name="直線コネクタ 130"/>
        <xdr:cNvCxnSpPr/>
      </xdr:nvCxnSpPr>
      <xdr:spPr>
        <a:xfrm flipV="1">
          <a:off x="3225800" y="1124140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168593</xdr:rowOff>
    </xdr:from>
    <xdr:to>
      <xdr:col>15</xdr:col>
      <xdr:colOff>82550</xdr:colOff>
      <xdr:row>65</xdr:row>
      <xdr:rowOff>109220</xdr:rowOff>
    </xdr:to>
    <xdr:cxnSp macro="">
      <xdr:nvCxnSpPr>
        <xdr:cNvPr id="134" name="直線コネクタ 133"/>
        <xdr:cNvCxnSpPr/>
      </xdr:nvCxnSpPr>
      <xdr:spPr>
        <a:xfrm>
          <a:off x="2336800" y="10969943"/>
          <a:ext cx="889000" cy="28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168593</xdr:rowOff>
    </xdr:from>
    <xdr:to>
      <xdr:col>11</xdr:col>
      <xdr:colOff>31750</xdr:colOff>
      <xdr:row>66</xdr:row>
      <xdr:rowOff>40322</xdr:rowOff>
    </xdr:to>
    <xdr:cxnSp macro="">
      <xdr:nvCxnSpPr>
        <xdr:cNvPr id="137" name="直線コネクタ 136"/>
        <xdr:cNvCxnSpPr/>
      </xdr:nvCxnSpPr>
      <xdr:spPr>
        <a:xfrm flipV="1">
          <a:off x="1447800" y="10969943"/>
          <a:ext cx="889000" cy="38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47" name="楕円 146"/>
        <xdr:cNvSpPr/>
      </xdr:nvSpPr>
      <xdr:spPr>
        <a:xfrm>
          <a:off x="49022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45102</xdr:rowOff>
    </xdr:from>
    <xdr:ext cx="762000" cy="259045"/>
    <xdr:sp macro="" textlink="">
      <xdr:nvSpPr>
        <xdr:cNvPr id="148" name="財政構造の弾力性該当値テキスト"/>
        <xdr:cNvSpPr txBox="1"/>
      </xdr:nvSpPr>
      <xdr:spPr>
        <a:xfrm>
          <a:off x="5041900" y="1101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46355</xdr:rowOff>
    </xdr:from>
    <xdr:to>
      <xdr:col>19</xdr:col>
      <xdr:colOff>184150</xdr:colOff>
      <xdr:row>65</xdr:row>
      <xdr:rowOff>147955</xdr:rowOff>
    </xdr:to>
    <xdr:sp macro="" textlink="">
      <xdr:nvSpPr>
        <xdr:cNvPr id="149" name="楕円 148"/>
        <xdr:cNvSpPr/>
      </xdr:nvSpPr>
      <xdr:spPr>
        <a:xfrm>
          <a:off x="4064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132732</xdr:rowOff>
    </xdr:from>
    <xdr:ext cx="736600" cy="259045"/>
    <xdr:sp macro="" textlink="">
      <xdr:nvSpPr>
        <xdr:cNvPr id="150" name="テキスト ボックス 149"/>
        <xdr:cNvSpPr txBox="1"/>
      </xdr:nvSpPr>
      <xdr:spPr>
        <a:xfrm>
          <a:off x="3733800" y="1127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1" name="楕円 150"/>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2" name="テキスト ボックス 151"/>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117793</xdr:rowOff>
    </xdr:from>
    <xdr:to>
      <xdr:col>11</xdr:col>
      <xdr:colOff>82550</xdr:colOff>
      <xdr:row>64</xdr:row>
      <xdr:rowOff>47943</xdr:rowOff>
    </xdr:to>
    <xdr:sp macro="" textlink="">
      <xdr:nvSpPr>
        <xdr:cNvPr id="153" name="楕円 152"/>
        <xdr:cNvSpPr/>
      </xdr:nvSpPr>
      <xdr:spPr>
        <a:xfrm>
          <a:off x="2286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32720</xdr:rowOff>
    </xdr:from>
    <xdr:ext cx="762000" cy="259045"/>
    <xdr:sp macro="" textlink="">
      <xdr:nvSpPr>
        <xdr:cNvPr id="154" name="テキスト ボックス 153"/>
        <xdr:cNvSpPr txBox="1"/>
      </xdr:nvSpPr>
      <xdr:spPr>
        <a:xfrm>
          <a:off x="1955800" y="1100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160972</xdr:rowOff>
    </xdr:from>
    <xdr:to>
      <xdr:col>7</xdr:col>
      <xdr:colOff>31750</xdr:colOff>
      <xdr:row>66</xdr:row>
      <xdr:rowOff>91122</xdr:rowOff>
    </xdr:to>
    <xdr:sp macro="" textlink="">
      <xdr:nvSpPr>
        <xdr:cNvPr id="155" name="楕円 154"/>
        <xdr:cNvSpPr/>
      </xdr:nvSpPr>
      <xdr:spPr>
        <a:xfrm>
          <a:off x="1397000" y="113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75899</xdr:rowOff>
    </xdr:from>
    <xdr:ext cx="762000" cy="259045"/>
    <xdr:sp macro="" textlink="">
      <xdr:nvSpPr>
        <xdr:cNvPr id="156" name="テキスト ボックス 155"/>
        <xdr:cNvSpPr txBox="1"/>
      </xdr:nvSpPr>
      <xdr:spPr>
        <a:xfrm>
          <a:off x="1066800" y="1139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年度は、前年度より若干増加している。人事院勧告による人件費の増加が主な要因である。当市は類似団体に比べ、し尿処理やごみ処理等の単独実施や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箇所の公立保育所の直営が、慢性的に人件費・物件費を押し上げる要因となっており、類似団体平均を下回る状況が続いている。そのため、行財政改革アクションプランに基づき、徹底した経費の削減などに取り組んでいく。また、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年度以降は、ごみ処理施設の改修工事を実施したことによる運営経費の削減が見込まれる。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48450</xdr:rowOff>
    </xdr:from>
    <xdr:to>
      <xdr:col>23</xdr:col>
      <xdr:colOff>133350</xdr:colOff>
      <xdr:row>81</xdr:row>
      <xdr:rowOff>80177</xdr:rowOff>
    </xdr:to>
    <xdr:cxnSp macro="">
      <xdr:nvCxnSpPr>
        <xdr:cNvPr id="193" name="直線コネクタ 192"/>
        <xdr:cNvCxnSpPr/>
      </xdr:nvCxnSpPr>
      <xdr:spPr>
        <a:xfrm>
          <a:off x="4114800" y="13935900"/>
          <a:ext cx="838200" cy="3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48450</xdr:rowOff>
    </xdr:from>
    <xdr:to>
      <xdr:col>19</xdr:col>
      <xdr:colOff>133350</xdr:colOff>
      <xdr:row>81</xdr:row>
      <xdr:rowOff>49704</xdr:rowOff>
    </xdr:to>
    <xdr:cxnSp macro="">
      <xdr:nvCxnSpPr>
        <xdr:cNvPr id="196" name="直線コネクタ 195"/>
        <xdr:cNvCxnSpPr/>
      </xdr:nvCxnSpPr>
      <xdr:spPr>
        <a:xfrm flipV="1">
          <a:off x="3225800" y="13935900"/>
          <a:ext cx="889000" cy="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49704</xdr:rowOff>
    </xdr:from>
    <xdr:to>
      <xdr:col>15</xdr:col>
      <xdr:colOff>82550</xdr:colOff>
      <xdr:row>81</xdr:row>
      <xdr:rowOff>72214</xdr:rowOff>
    </xdr:to>
    <xdr:cxnSp macro="">
      <xdr:nvCxnSpPr>
        <xdr:cNvPr id="199" name="直線コネクタ 198"/>
        <xdr:cNvCxnSpPr/>
      </xdr:nvCxnSpPr>
      <xdr:spPr>
        <a:xfrm flipV="1">
          <a:off x="2336800" y="13937154"/>
          <a:ext cx="889000" cy="2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31755</xdr:rowOff>
    </xdr:from>
    <xdr:to>
      <xdr:col>11</xdr:col>
      <xdr:colOff>31750</xdr:colOff>
      <xdr:row>81</xdr:row>
      <xdr:rowOff>72214</xdr:rowOff>
    </xdr:to>
    <xdr:cxnSp macro="">
      <xdr:nvCxnSpPr>
        <xdr:cNvPr id="202" name="直線コネクタ 201"/>
        <xdr:cNvCxnSpPr/>
      </xdr:nvCxnSpPr>
      <xdr:spPr>
        <a:xfrm>
          <a:off x="1447800" y="13919205"/>
          <a:ext cx="889000" cy="4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29377</xdr:rowOff>
    </xdr:from>
    <xdr:to>
      <xdr:col>23</xdr:col>
      <xdr:colOff>184150</xdr:colOff>
      <xdr:row>81</xdr:row>
      <xdr:rowOff>130977</xdr:rowOff>
    </xdr:to>
    <xdr:sp macro="" textlink="">
      <xdr:nvSpPr>
        <xdr:cNvPr id="212" name="楕円 211"/>
        <xdr:cNvSpPr/>
      </xdr:nvSpPr>
      <xdr:spPr>
        <a:xfrm>
          <a:off x="4902200" y="1391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1454</xdr:rowOff>
    </xdr:from>
    <xdr:ext cx="762000" cy="259045"/>
    <xdr:sp macro="" textlink="">
      <xdr:nvSpPr>
        <xdr:cNvPr id="213" name="人件費・物件費等の状況該当値テキスト"/>
        <xdr:cNvSpPr txBox="1"/>
      </xdr:nvSpPr>
      <xdr:spPr>
        <a:xfrm>
          <a:off x="5041900" y="13888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169100</xdr:rowOff>
    </xdr:from>
    <xdr:to>
      <xdr:col>19</xdr:col>
      <xdr:colOff>184150</xdr:colOff>
      <xdr:row>81</xdr:row>
      <xdr:rowOff>99250</xdr:rowOff>
    </xdr:to>
    <xdr:sp macro="" textlink="">
      <xdr:nvSpPr>
        <xdr:cNvPr id="214" name="楕円 213"/>
        <xdr:cNvSpPr/>
      </xdr:nvSpPr>
      <xdr:spPr>
        <a:xfrm>
          <a:off x="4064000" y="1388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84027</xdr:rowOff>
    </xdr:from>
    <xdr:ext cx="736600" cy="259045"/>
    <xdr:sp macro="" textlink="">
      <xdr:nvSpPr>
        <xdr:cNvPr id="215" name="テキスト ボックス 214"/>
        <xdr:cNvSpPr txBox="1"/>
      </xdr:nvSpPr>
      <xdr:spPr>
        <a:xfrm>
          <a:off x="3733800" y="1397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170354</xdr:rowOff>
    </xdr:from>
    <xdr:to>
      <xdr:col>15</xdr:col>
      <xdr:colOff>133350</xdr:colOff>
      <xdr:row>81</xdr:row>
      <xdr:rowOff>100504</xdr:rowOff>
    </xdr:to>
    <xdr:sp macro="" textlink="">
      <xdr:nvSpPr>
        <xdr:cNvPr id="216" name="楕円 215"/>
        <xdr:cNvSpPr/>
      </xdr:nvSpPr>
      <xdr:spPr>
        <a:xfrm>
          <a:off x="3175000" y="1388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85281</xdr:rowOff>
    </xdr:from>
    <xdr:ext cx="762000" cy="259045"/>
    <xdr:sp macro="" textlink="">
      <xdr:nvSpPr>
        <xdr:cNvPr id="217" name="テキスト ボックス 216"/>
        <xdr:cNvSpPr txBox="1"/>
      </xdr:nvSpPr>
      <xdr:spPr>
        <a:xfrm>
          <a:off x="2844800" y="1397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21414</xdr:rowOff>
    </xdr:from>
    <xdr:to>
      <xdr:col>11</xdr:col>
      <xdr:colOff>82550</xdr:colOff>
      <xdr:row>81</xdr:row>
      <xdr:rowOff>123014</xdr:rowOff>
    </xdr:to>
    <xdr:sp macro="" textlink="">
      <xdr:nvSpPr>
        <xdr:cNvPr id="218" name="楕円 217"/>
        <xdr:cNvSpPr/>
      </xdr:nvSpPr>
      <xdr:spPr>
        <a:xfrm>
          <a:off x="2286000" y="1390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107791</xdr:rowOff>
    </xdr:from>
    <xdr:ext cx="762000" cy="259045"/>
    <xdr:sp macro="" textlink="">
      <xdr:nvSpPr>
        <xdr:cNvPr id="219" name="テキスト ボックス 218"/>
        <xdr:cNvSpPr txBox="1"/>
      </xdr:nvSpPr>
      <xdr:spPr>
        <a:xfrm>
          <a:off x="1955800" y="1399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152405</xdr:rowOff>
    </xdr:from>
    <xdr:to>
      <xdr:col>7</xdr:col>
      <xdr:colOff>31750</xdr:colOff>
      <xdr:row>81</xdr:row>
      <xdr:rowOff>82555</xdr:rowOff>
    </xdr:to>
    <xdr:sp macro="" textlink="">
      <xdr:nvSpPr>
        <xdr:cNvPr id="220" name="楕円 219"/>
        <xdr:cNvSpPr/>
      </xdr:nvSpPr>
      <xdr:spPr>
        <a:xfrm>
          <a:off x="1397000" y="1386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67332</xdr:rowOff>
    </xdr:from>
    <xdr:ext cx="762000" cy="259045"/>
    <xdr:sp macro="" textlink="">
      <xdr:nvSpPr>
        <xdr:cNvPr id="221" name="テキスト ボックス 220"/>
        <xdr:cNvSpPr txBox="1"/>
      </xdr:nvSpPr>
      <xdr:spPr>
        <a:xfrm>
          <a:off x="1066800" y="1395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年度においても前年度同様、類似団体平均を上回っているものの、平成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年度以降は国の給与とほぼ同水準で推移している。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今後も引き続き給与の適正化を図り、指数の抑制に努めていく。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49893</xdr:rowOff>
    </xdr:to>
    <xdr:cxnSp macro="">
      <xdr:nvCxnSpPr>
        <xdr:cNvPr id="257" name="直線コネクタ 256"/>
        <xdr:cNvCxnSpPr/>
      </xdr:nvCxnSpPr>
      <xdr:spPr>
        <a:xfrm>
          <a:off x="16179800" y="1477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32657</xdr:rowOff>
    </xdr:to>
    <xdr:cxnSp macro="">
      <xdr:nvCxnSpPr>
        <xdr:cNvPr id="260" name="直線コネクタ 259"/>
        <xdr:cNvCxnSpPr/>
      </xdr:nvCxnSpPr>
      <xdr:spPr>
        <a:xfrm>
          <a:off x="15290800" y="147601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49893</xdr:rowOff>
    </xdr:to>
    <xdr:cxnSp macro="">
      <xdr:nvCxnSpPr>
        <xdr:cNvPr id="263" name="直線コネクタ 262"/>
        <xdr:cNvCxnSpPr/>
      </xdr:nvCxnSpPr>
      <xdr:spPr>
        <a:xfrm flipV="1">
          <a:off x="14401800" y="147601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118836</xdr:rowOff>
    </xdr:to>
    <xdr:cxnSp macro="">
      <xdr:nvCxnSpPr>
        <xdr:cNvPr id="266" name="直線コネクタ 265"/>
        <xdr:cNvCxnSpPr/>
      </xdr:nvCxnSpPr>
      <xdr:spPr>
        <a:xfrm flipV="1">
          <a:off x="13512800" y="147945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6" name="楕円 275"/>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77" name="給与水準   （国との比較）該当値テキスト"/>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8" name="楕円 277"/>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9" name="テキスト ボックス 278"/>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0" name="楕円 279"/>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81" name="テキスト ボックス 280"/>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2" name="楕円 281"/>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3" name="テキスト ボックス 282"/>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4" name="楕円 283"/>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5" name="テキスト ボックス 284"/>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年度は、前年度と比べ少し増加となっており、類似団体平均を上回っている。その要因は、人口の減少によるものである。また、本市は、し尿処理やごみ処理等を単独で行っており、公立保育所も</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箇所運営していることが、職員数の多い要因となっている。</a:t>
          </a:r>
        </a:p>
        <a:p>
          <a:r>
            <a:rPr kumimoji="1" lang="ja-JP" altLang="en-US" sz="1300">
              <a:latin typeface="ＭＳ Ｐゴシック" panose="020B0600070205080204" pitchFamily="50" charset="-128"/>
              <a:ea typeface="ＭＳ Ｐゴシック" panose="020B0600070205080204" pitchFamily="50" charset="-128"/>
            </a:rPr>
            <a:t>　このため、住民サービスの品質と定員管理のバランスを図りながら、行財政改革アクションプランに基づき効率的な行政経営に努めていく。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124883</xdr:rowOff>
    </xdr:from>
    <xdr:to>
      <xdr:col>81</xdr:col>
      <xdr:colOff>44450</xdr:colOff>
      <xdr:row>62</xdr:row>
      <xdr:rowOff>165100</xdr:rowOff>
    </xdr:to>
    <xdr:cxnSp macro="">
      <xdr:nvCxnSpPr>
        <xdr:cNvPr id="320" name="直線コネクタ 319"/>
        <xdr:cNvCxnSpPr/>
      </xdr:nvCxnSpPr>
      <xdr:spPr>
        <a:xfrm>
          <a:off x="16179800" y="107547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102764</xdr:rowOff>
    </xdr:from>
    <xdr:to>
      <xdr:col>77</xdr:col>
      <xdr:colOff>44450</xdr:colOff>
      <xdr:row>62</xdr:row>
      <xdr:rowOff>124883</xdr:rowOff>
    </xdr:to>
    <xdr:cxnSp macro="">
      <xdr:nvCxnSpPr>
        <xdr:cNvPr id="323" name="直線コネクタ 322"/>
        <xdr:cNvCxnSpPr/>
      </xdr:nvCxnSpPr>
      <xdr:spPr>
        <a:xfrm>
          <a:off x="15290800" y="10732664"/>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102764</xdr:rowOff>
    </xdr:from>
    <xdr:to>
      <xdr:col>72</xdr:col>
      <xdr:colOff>203200</xdr:colOff>
      <xdr:row>62</xdr:row>
      <xdr:rowOff>118851</xdr:rowOff>
    </xdr:to>
    <xdr:cxnSp macro="">
      <xdr:nvCxnSpPr>
        <xdr:cNvPr id="326" name="直線コネクタ 325"/>
        <xdr:cNvCxnSpPr/>
      </xdr:nvCxnSpPr>
      <xdr:spPr>
        <a:xfrm flipV="1">
          <a:off x="14401800" y="1073266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102764</xdr:rowOff>
    </xdr:from>
    <xdr:to>
      <xdr:col>68</xdr:col>
      <xdr:colOff>152400</xdr:colOff>
      <xdr:row>62</xdr:row>
      <xdr:rowOff>118851</xdr:rowOff>
    </xdr:to>
    <xdr:cxnSp macro="">
      <xdr:nvCxnSpPr>
        <xdr:cNvPr id="329" name="直線コネクタ 328"/>
        <xdr:cNvCxnSpPr/>
      </xdr:nvCxnSpPr>
      <xdr:spPr>
        <a:xfrm>
          <a:off x="13512800" y="1073266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39" name="楕円 338"/>
        <xdr:cNvSpPr/>
      </xdr:nvSpPr>
      <xdr:spPr>
        <a:xfrm>
          <a:off x="16967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86377</xdr:rowOff>
    </xdr:from>
    <xdr:ext cx="762000" cy="259045"/>
    <xdr:sp macro="" textlink="">
      <xdr:nvSpPr>
        <xdr:cNvPr id="340" name="定員管理の状況該当値テキスト"/>
        <xdr:cNvSpPr txBox="1"/>
      </xdr:nvSpPr>
      <xdr:spPr>
        <a:xfrm>
          <a:off x="17106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74083</xdr:rowOff>
    </xdr:from>
    <xdr:to>
      <xdr:col>77</xdr:col>
      <xdr:colOff>95250</xdr:colOff>
      <xdr:row>63</xdr:row>
      <xdr:rowOff>4233</xdr:rowOff>
    </xdr:to>
    <xdr:sp macro="" textlink="">
      <xdr:nvSpPr>
        <xdr:cNvPr id="341" name="楕円 340"/>
        <xdr:cNvSpPr/>
      </xdr:nvSpPr>
      <xdr:spPr>
        <a:xfrm>
          <a:off x="16129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160460</xdr:rowOff>
    </xdr:from>
    <xdr:ext cx="736600" cy="259045"/>
    <xdr:sp macro="" textlink="">
      <xdr:nvSpPr>
        <xdr:cNvPr id="342" name="テキスト ボックス 341"/>
        <xdr:cNvSpPr txBox="1"/>
      </xdr:nvSpPr>
      <xdr:spPr>
        <a:xfrm>
          <a:off x="15798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51964</xdr:rowOff>
    </xdr:from>
    <xdr:to>
      <xdr:col>73</xdr:col>
      <xdr:colOff>44450</xdr:colOff>
      <xdr:row>62</xdr:row>
      <xdr:rowOff>153564</xdr:rowOff>
    </xdr:to>
    <xdr:sp macro="" textlink="">
      <xdr:nvSpPr>
        <xdr:cNvPr id="343" name="楕円 342"/>
        <xdr:cNvSpPr/>
      </xdr:nvSpPr>
      <xdr:spPr>
        <a:xfrm>
          <a:off x="15240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138341</xdr:rowOff>
    </xdr:from>
    <xdr:ext cx="762000" cy="259045"/>
    <xdr:sp macro="" textlink="">
      <xdr:nvSpPr>
        <xdr:cNvPr id="344" name="テキスト ボックス 343"/>
        <xdr:cNvSpPr txBox="1"/>
      </xdr:nvSpPr>
      <xdr:spPr>
        <a:xfrm>
          <a:off x="14909800" y="1076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68051</xdr:rowOff>
    </xdr:from>
    <xdr:to>
      <xdr:col>68</xdr:col>
      <xdr:colOff>203200</xdr:colOff>
      <xdr:row>62</xdr:row>
      <xdr:rowOff>169651</xdr:rowOff>
    </xdr:to>
    <xdr:sp macro="" textlink="">
      <xdr:nvSpPr>
        <xdr:cNvPr id="345" name="楕円 344"/>
        <xdr:cNvSpPr/>
      </xdr:nvSpPr>
      <xdr:spPr>
        <a:xfrm>
          <a:off x="14351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154428</xdr:rowOff>
    </xdr:from>
    <xdr:ext cx="762000" cy="259045"/>
    <xdr:sp macro="" textlink="">
      <xdr:nvSpPr>
        <xdr:cNvPr id="346" name="テキスト ボックス 345"/>
        <xdr:cNvSpPr txBox="1"/>
      </xdr:nvSpPr>
      <xdr:spPr>
        <a:xfrm>
          <a:off x="14020800" y="1078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51964</xdr:rowOff>
    </xdr:from>
    <xdr:to>
      <xdr:col>64</xdr:col>
      <xdr:colOff>152400</xdr:colOff>
      <xdr:row>62</xdr:row>
      <xdr:rowOff>153564</xdr:rowOff>
    </xdr:to>
    <xdr:sp macro="" textlink="">
      <xdr:nvSpPr>
        <xdr:cNvPr id="347" name="楕円 346"/>
        <xdr:cNvSpPr/>
      </xdr:nvSpPr>
      <xdr:spPr>
        <a:xfrm>
          <a:off x="13462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138341</xdr:rowOff>
    </xdr:from>
    <xdr:ext cx="762000" cy="259045"/>
    <xdr:sp macro="" textlink="">
      <xdr:nvSpPr>
        <xdr:cNvPr id="348" name="テキスト ボックス 347"/>
        <xdr:cNvSpPr txBox="1"/>
      </xdr:nvSpPr>
      <xdr:spPr>
        <a:xfrm>
          <a:off x="13131800" y="1076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公債費支出の減少により若干の改善がみられる。今後は、施設の老朽化に伴う建替えや耐震化、統廃合などの建設事業にかかる起債も見込まれるため、中長期的な見通しのもと計画的に事業を行い、起債の発行を抑制することで、比率の改善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100330</xdr:rowOff>
    </xdr:to>
    <xdr:cxnSp macro="">
      <xdr:nvCxnSpPr>
        <xdr:cNvPr id="381" name="直線コネクタ 380"/>
        <xdr:cNvCxnSpPr/>
      </xdr:nvCxnSpPr>
      <xdr:spPr>
        <a:xfrm flipV="1">
          <a:off x="16179800" y="708956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100330</xdr:rowOff>
    </xdr:to>
    <xdr:cxnSp macro="">
      <xdr:nvCxnSpPr>
        <xdr:cNvPr id="384" name="直線コネクタ 383"/>
        <xdr:cNvCxnSpPr/>
      </xdr:nvCxnSpPr>
      <xdr:spPr>
        <a:xfrm>
          <a:off x="15290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100330</xdr:rowOff>
    </xdr:to>
    <xdr:cxnSp macro="">
      <xdr:nvCxnSpPr>
        <xdr:cNvPr id="387" name="直線コネクタ 386"/>
        <xdr:cNvCxnSpPr/>
      </xdr:nvCxnSpPr>
      <xdr:spPr>
        <a:xfrm>
          <a:off x="14401800" y="71217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41</xdr:row>
      <xdr:rowOff>148590</xdr:rowOff>
    </xdr:to>
    <xdr:cxnSp macro="">
      <xdr:nvCxnSpPr>
        <xdr:cNvPr id="390" name="直線コネクタ 389"/>
        <xdr:cNvCxnSpPr/>
      </xdr:nvCxnSpPr>
      <xdr:spPr>
        <a:xfrm flipV="1">
          <a:off x="13512800" y="71217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400" name="楕円 399"/>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152840</xdr:rowOff>
    </xdr:from>
    <xdr:ext cx="762000" cy="259045"/>
    <xdr:sp macro="" textlink="">
      <xdr:nvSpPr>
        <xdr:cNvPr id="401" name="公債費負担の状況該当値テキスト"/>
        <xdr:cNvSpPr txBox="1"/>
      </xdr:nvSpPr>
      <xdr:spPr>
        <a:xfrm>
          <a:off x="17106900" y="701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2" name="楕円 401"/>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3" name="テキスト ボックス 402"/>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4" name="楕円 403"/>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5" name="テキスト ボックス 404"/>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06" name="楕円 405"/>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407" name="テキスト ボックス 406"/>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8" name="楕円 407"/>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9" name="テキスト ボックス 408"/>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ごみ焼却施設基幹的改良事業の実施に係る借入により地方債残高が増加したことにより悪化した。また、充当可能財源である基金残高が類似団体と比べ低いことも要因となり、依然として類似団体平均を大きく上回っている。今後、施設の老朽化に伴う更新や統廃合などの建設事業にかかる起債も見込まれるため、地方債残高の増加が見込まれるが、中長期的な見通しのもと計画的に事業を行い、起債の発行を抑制することで、比率の改善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66161</xdr:rowOff>
    </xdr:from>
    <xdr:to>
      <xdr:col>81</xdr:col>
      <xdr:colOff>44450</xdr:colOff>
      <xdr:row>17</xdr:row>
      <xdr:rowOff>83397</xdr:rowOff>
    </xdr:to>
    <xdr:cxnSp macro="">
      <xdr:nvCxnSpPr>
        <xdr:cNvPr id="445" name="直線コネクタ 444"/>
        <xdr:cNvCxnSpPr/>
      </xdr:nvCxnSpPr>
      <xdr:spPr>
        <a:xfrm>
          <a:off x="16179800" y="298081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66161</xdr:rowOff>
    </xdr:from>
    <xdr:to>
      <xdr:col>77</xdr:col>
      <xdr:colOff>44450</xdr:colOff>
      <xdr:row>18</xdr:row>
      <xdr:rowOff>37193</xdr:rowOff>
    </xdr:to>
    <xdr:cxnSp macro="">
      <xdr:nvCxnSpPr>
        <xdr:cNvPr id="448" name="直線コネクタ 447"/>
        <xdr:cNvCxnSpPr/>
      </xdr:nvCxnSpPr>
      <xdr:spPr>
        <a:xfrm flipV="1">
          <a:off x="15290800" y="2980811"/>
          <a:ext cx="889000" cy="1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37193</xdr:rowOff>
    </xdr:from>
    <xdr:to>
      <xdr:col>72</xdr:col>
      <xdr:colOff>203200</xdr:colOff>
      <xdr:row>19</xdr:row>
      <xdr:rowOff>20864</xdr:rowOff>
    </xdr:to>
    <xdr:cxnSp macro="">
      <xdr:nvCxnSpPr>
        <xdr:cNvPr id="451" name="直線コネクタ 450"/>
        <xdr:cNvCxnSpPr/>
      </xdr:nvCxnSpPr>
      <xdr:spPr>
        <a:xfrm flipV="1">
          <a:off x="14401800" y="312329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20864</xdr:rowOff>
    </xdr:from>
    <xdr:to>
      <xdr:col>68</xdr:col>
      <xdr:colOff>152400</xdr:colOff>
      <xdr:row>20</xdr:row>
      <xdr:rowOff>6834</xdr:rowOff>
    </xdr:to>
    <xdr:cxnSp macro="">
      <xdr:nvCxnSpPr>
        <xdr:cNvPr id="454" name="直線コネクタ 453"/>
        <xdr:cNvCxnSpPr/>
      </xdr:nvCxnSpPr>
      <xdr:spPr>
        <a:xfrm flipV="1">
          <a:off x="13512800" y="3278414"/>
          <a:ext cx="889000" cy="15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32597</xdr:rowOff>
    </xdr:from>
    <xdr:to>
      <xdr:col>81</xdr:col>
      <xdr:colOff>95250</xdr:colOff>
      <xdr:row>17</xdr:row>
      <xdr:rowOff>134197</xdr:rowOff>
    </xdr:to>
    <xdr:sp macro="" textlink="">
      <xdr:nvSpPr>
        <xdr:cNvPr id="464" name="楕円 463"/>
        <xdr:cNvSpPr/>
      </xdr:nvSpPr>
      <xdr:spPr>
        <a:xfrm>
          <a:off x="16967200" y="294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4674</xdr:rowOff>
    </xdr:from>
    <xdr:ext cx="762000" cy="259045"/>
    <xdr:sp macro="" textlink="">
      <xdr:nvSpPr>
        <xdr:cNvPr id="465" name="将来負担の状況該当値テキスト"/>
        <xdr:cNvSpPr txBox="1"/>
      </xdr:nvSpPr>
      <xdr:spPr>
        <a:xfrm>
          <a:off x="17106900" y="291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15361</xdr:rowOff>
    </xdr:from>
    <xdr:to>
      <xdr:col>77</xdr:col>
      <xdr:colOff>95250</xdr:colOff>
      <xdr:row>17</xdr:row>
      <xdr:rowOff>116961</xdr:rowOff>
    </xdr:to>
    <xdr:sp macro="" textlink="">
      <xdr:nvSpPr>
        <xdr:cNvPr id="466" name="楕円 465"/>
        <xdr:cNvSpPr/>
      </xdr:nvSpPr>
      <xdr:spPr>
        <a:xfrm>
          <a:off x="16129000" y="293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101738</xdr:rowOff>
    </xdr:from>
    <xdr:ext cx="736600" cy="259045"/>
    <xdr:sp macro="" textlink="">
      <xdr:nvSpPr>
        <xdr:cNvPr id="467" name="テキスト ボックス 466"/>
        <xdr:cNvSpPr txBox="1"/>
      </xdr:nvSpPr>
      <xdr:spPr>
        <a:xfrm>
          <a:off x="15798800" y="3016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157843</xdr:rowOff>
    </xdr:from>
    <xdr:to>
      <xdr:col>73</xdr:col>
      <xdr:colOff>44450</xdr:colOff>
      <xdr:row>18</xdr:row>
      <xdr:rowOff>87993</xdr:rowOff>
    </xdr:to>
    <xdr:sp macro="" textlink="">
      <xdr:nvSpPr>
        <xdr:cNvPr id="468" name="楕円 467"/>
        <xdr:cNvSpPr/>
      </xdr:nvSpPr>
      <xdr:spPr>
        <a:xfrm>
          <a:off x="15240000" y="307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72770</xdr:rowOff>
    </xdr:from>
    <xdr:ext cx="762000" cy="259045"/>
    <xdr:sp macro="" textlink="">
      <xdr:nvSpPr>
        <xdr:cNvPr id="469" name="テキスト ボックス 468"/>
        <xdr:cNvSpPr txBox="1"/>
      </xdr:nvSpPr>
      <xdr:spPr>
        <a:xfrm>
          <a:off x="14909800" y="315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141514</xdr:rowOff>
    </xdr:from>
    <xdr:to>
      <xdr:col>68</xdr:col>
      <xdr:colOff>203200</xdr:colOff>
      <xdr:row>19</xdr:row>
      <xdr:rowOff>71664</xdr:rowOff>
    </xdr:to>
    <xdr:sp macro="" textlink="">
      <xdr:nvSpPr>
        <xdr:cNvPr id="470" name="楕円 469"/>
        <xdr:cNvSpPr/>
      </xdr:nvSpPr>
      <xdr:spPr>
        <a:xfrm>
          <a:off x="14351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56441</xdr:rowOff>
    </xdr:from>
    <xdr:ext cx="762000" cy="259045"/>
    <xdr:sp macro="" textlink="">
      <xdr:nvSpPr>
        <xdr:cNvPr id="471" name="テキスト ボックス 470"/>
        <xdr:cNvSpPr txBox="1"/>
      </xdr:nvSpPr>
      <xdr:spPr>
        <a:xfrm>
          <a:off x="14020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127484</xdr:rowOff>
    </xdr:from>
    <xdr:to>
      <xdr:col>64</xdr:col>
      <xdr:colOff>152400</xdr:colOff>
      <xdr:row>20</xdr:row>
      <xdr:rowOff>57634</xdr:rowOff>
    </xdr:to>
    <xdr:sp macro="" textlink="">
      <xdr:nvSpPr>
        <xdr:cNvPr id="472" name="楕円 471"/>
        <xdr:cNvSpPr/>
      </xdr:nvSpPr>
      <xdr:spPr>
        <a:xfrm>
          <a:off x="13462000" y="33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42411</xdr:rowOff>
    </xdr:from>
    <xdr:ext cx="762000" cy="259045"/>
    <xdr:sp macro="" textlink="">
      <xdr:nvSpPr>
        <xdr:cNvPr id="473" name="テキスト ボックス 472"/>
        <xdr:cNvSpPr txBox="1"/>
      </xdr:nvSpPr>
      <xdr:spPr>
        <a:xfrm>
          <a:off x="13131800" y="347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54,272
53,408
98.91
30,300,242
29,295,223
933,107
13,659,202
21,231,543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年度は前年度に比べて増加している。人事院勧告による人件費の増がその要因と考えられる。</a:t>
          </a:r>
        </a:p>
        <a:p>
          <a:r>
            <a:rPr kumimoji="1" lang="ja-JP" altLang="en-US" sz="1300">
              <a:latin typeface="ＭＳ Ｐゴシック" panose="020B0600070205080204" pitchFamily="50" charset="-128"/>
              <a:ea typeface="ＭＳ Ｐゴシック" panose="020B0600070205080204" pitchFamily="50" charset="-128"/>
            </a:rPr>
            <a:t>　人件費については、保育所など直営で実施している事業の影響があり、類似団体と比べて高い水準で推移している。今後も行財政改革アクションプランに基づき、定員管理計画の確実な実施や、会計年度任用職員の配置の見直し、時間外勤務の抑制等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53848</xdr:rowOff>
    </xdr:from>
    <xdr:to>
      <xdr:col>24</xdr:col>
      <xdr:colOff>25400</xdr:colOff>
      <xdr:row>38</xdr:row>
      <xdr:rowOff>94996</xdr:rowOff>
    </xdr:to>
    <xdr:cxnSp macro="">
      <xdr:nvCxnSpPr>
        <xdr:cNvPr id="64" name="直線コネクタ 63"/>
        <xdr:cNvCxnSpPr/>
      </xdr:nvCxnSpPr>
      <xdr:spPr>
        <a:xfrm>
          <a:off x="3987800" y="65689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122428</xdr:rowOff>
    </xdr:to>
    <xdr:cxnSp macro="">
      <xdr:nvCxnSpPr>
        <xdr:cNvPr id="67" name="直線コネクタ 66"/>
        <xdr:cNvCxnSpPr/>
      </xdr:nvCxnSpPr>
      <xdr:spPr>
        <a:xfrm flipV="1">
          <a:off x="3098800" y="65689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40132</xdr:rowOff>
    </xdr:from>
    <xdr:to>
      <xdr:col>15</xdr:col>
      <xdr:colOff>98425</xdr:colOff>
      <xdr:row>38</xdr:row>
      <xdr:rowOff>122428</xdr:rowOff>
    </xdr:to>
    <xdr:cxnSp macro="">
      <xdr:nvCxnSpPr>
        <xdr:cNvPr id="70" name="直線コネクタ 69"/>
        <xdr:cNvCxnSpPr/>
      </xdr:nvCxnSpPr>
      <xdr:spPr>
        <a:xfrm>
          <a:off x="2209800" y="65552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40132</xdr:rowOff>
    </xdr:from>
    <xdr:to>
      <xdr:col>11</xdr:col>
      <xdr:colOff>9525</xdr:colOff>
      <xdr:row>38</xdr:row>
      <xdr:rowOff>113284</xdr:rowOff>
    </xdr:to>
    <xdr:cxnSp macro="">
      <xdr:nvCxnSpPr>
        <xdr:cNvPr id="73" name="直線コネクタ 72"/>
        <xdr:cNvCxnSpPr/>
      </xdr:nvCxnSpPr>
      <xdr:spPr>
        <a:xfrm flipV="1">
          <a:off x="1320800" y="65552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44196</xdr:rowOff>
    </xdr:from>
    <xdr:to>
      <xdr:col>24</xdr:col>
      <xdr:colOff>76200</xdr:colOff>
      <xdr:row>38</xdr:row>
      <xdr:rowOff>145796</xdr:rowOff>
    </xdr:to>
    <xdr:sp macro="" textlink="">
      <xdr:nvSpPr>
        <xdr:cNvPr id="83" name="楕円 82"/>
        <xdr:cNvSpPr/>
      </xdr:nvSpPr>
      <xdr:spPr>
        <a:xfrm>
          <a:off x="4775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16273</xdr:rowOff>
    </xdr:from>
    <xdr:ext cx="762000" cy="259045"/>
    <xdr:sp macro="" textlink="">
      <xdr:nvSpPr>
        <xdr:cNvPr id="84" name="人件費該当値テキスト"/>
        <xdr:cNvSpPr txBox="1"/>
      </xdr:nvSpPr>
      <xdr:spPr>
        <a:xfrm>
          <a:off x="4914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xdr:rowOff>
    </xdr:from>
    <xdr:to>
      <xdr:col>20</xdr:col>
      <xdr:colOff>38100</xdr:colOff>
      <xdr:row>38</xdr:row>
      <xdr:rowOff>104648</xdr:rowOff>
    </xdr:to>
    <xdr:sp macro="" textlink="">
      <xdr:nvSpPr>
        <xdr:cNvPr id="85" name="楕円 84"/>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86" name="テキスト ボックス 85"/>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71628</xdr:rowOff>
    </xdr:from>
    <xdr:to>
      <xdr:col>15</xdr:col>
      <xdr:colOff>149225</xdr:colOff>
      <xdr:row>39</xdr:row>
      <xdr:rowOff>1778</xdr:rowOff>
    </xdr:to>
    <xdr:sp macro="" textlink="">
      <xdr:nvSpPr>
        <xdr:cNvPr id="87" name="楕円 86"/>
        <xdr:cNvSpPr/>
      </xdr:nvSpPr>
      <xdr:spPr>
        <a:xfrm>
          <a:off x="3048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158005</xdr:rowOff>
    </xdr:from>
    <xdr:ext cx="762000" cy="259045"/>
    <xdr:sp macro="" textlink="">
      <xdr:nvSpPr>
        <xdr:cNvPr id="88" name="テキスト ボックス 87"/>
        <xdr:cNvSpPr txBox="1"/>
      </xdr:nvSpPr>
      <xdr:spPr>
        <a:xfrm>
          <a:off x="2717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160782</xdr:rowOff>
    </xdr:from>
    <xdr:to>
      <xdr:col>11</xdr:col>
      <xdr:colOff>60325</xdr:colOff>
      <xdr:row>38</xdr:row>
      <xdr:rowOff>90932</xdr:rowOff>
    </xdr:to>
    <xdr:sp macro="" textlink="">
      <xdr:nvSpPr>
        <xdr:cNvPr id="89" name="楕円 88"/>
        <xdr:cNvSpPr/>
      </xdr:nvSpPr>
      <xdr:spPr>
        <a:xfrm>
          <a:off x="2159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75709</xdr:rowOff>
    </xdr:from>
    <xdr:ext cx="762000" cy="259045"/>
    <xdr:sp macro="" textlink="">
      <xdr:nvSpPr>
        <xdr:cNvPr id="90" name="テキスト ボックス 89"/>
        <xdr:cNvSpPr txBox="1"/>
      </xdr:nvSpPr>
      <xdr:spPr>
        <a:xfrm>
          <a:off x="1828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62484</xdr:rowOff>
    </xdr:from>
    <xdr:to>
      <xdr:col>6</xdr:col>
      <xdr:colOff>171450</xdr:colOff>
      <xdr:row>38</xdr:row>
      <xdr:rowOff>164084</xdr:rowOff>
    </xdr:to>
    <xdr:sp macro="" textlink="">
      <xdr:nvSpPr>
        <xdr:cNvPr id="91" name="楕円 90"/>
        <xdr:cNvSpPr/>
      </xdr:nvSpPr>
      <xdr:spPr>
        <a:xfrm>
          <a:off x="1270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148861</xdr:rowOff>
    </xdr:from>
    <xdr:ext cx="762000" cy="259045"/>
    <xdr:sp macro="" textlink="">
      <xdr:nvSpPr>
        <xdr:cNvPr id="92" name="テキスト ボックス 91"/>
        <xdr:cNvSpPr txBox="1"/>
      </xdr:nvSpPr>
      <xdr:spPr>
        <a:xfrm>
          <a:off x="939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年度は、ごみ焼却施設基幹的設備改良事業の実施に伴い経常的な管理経費が抑えられたことにより、一時的に改善している。また、令和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学校給食費の無償化を臨時交付金を活用して行ったため一時的に数値が悪化していた。物価高騰による経常経費の上昇に歯止めがかからない現状であるため、物件費についても行財政改革に基づき、引き続き徹底した経費削減に取り組んでいるところ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146050</xdr:rowOff>
    </xdr:from>
    <xdr:to>
      <xdr:col>82</xdr:col>
      <xdr:colOff>107950</xdr:colOff>
      <xdr:row>17</xdr:row>
      <xdr:rowOff>107950</xdr:rowOff>
    </xdr:to>
    <xdr:cxnSp macro="">
      <xdr:nvCxnSpPr>
        <xdr:cNvPr id="129" name="直線コネクタ 128"/>
        <xdr:cNvCxnSpPr/>
      </xdr:nvCxnSpPr>
      <xdr:spPr>
        <a:xfrm flipV="1">
          <a:off x="15671800" y="28892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107950</xdr:rowOff>
    </xdr:to>
    <xdr:cxnSp macro="">
      <xdr:nvCxnSpPr>
        <xdr:cNvPr id="132" name="直線コネクタ 131"/>
        <xdr:cNvCxnSpPr/>
      </xdr:nvCxnSpPr>
      <xdr:spPr>
        <a:xfrm>
          <a:off x="14782800" y="2908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136525</xdr:rowOff>
    </xdr:from>
    <xdr:to>
      <xdr:col>73</xdr:col>
      <xdr:colOff>180975</xdr:colOff>
      <xdr:row>16</xdr:row>
      <xdr:rowOff>165100</xdr:rowOff>
    </xdr:to>
    <xdr:cxnSp macro="">
      <xdr:nvCxnSpPr>
        <xdr:cNvPr id="135" name="直線コネクタ 134"/>
        <xdr:cNvCxnSpPr/>
      </xdr:nvCxnSpPr>
      <xdr:spPr>
        <a:xfrm>
          <a:off x="13893800" y="27082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136525</xdr:rowOff>
    </xdr:from>
    <xdr:to>
      <xdr:col>69</xdr:col>
      <xdr:colOff>92075</xdr:colOff>
      <xdr:row>16</xdr:row>
      <xdr:rowOff>146050</xdr:rowOff>
    </xdr:to>
    <xdr:cxnSp macro="">
      <xdr:nvCxnSpPr>
        <xdr:cNvPr id="138" name="直線コネクタ 137"/>
        <xdr:cNvCxnSpPr/>
      </xdr:nvCxnSpPr>
      <xdr:spPr>
        <a:xfrm flipV="1">
          <a:off x="13004800" y="27082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48" name="楕円 147"/>
        <xdr:cNvSpPr/>
      </xdr:nvSpPr>
      <xdr:spPr>
        <a:xfrm>
          <a:off x="164592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111777</xdr:rowOff>
    </xdr:from>
    <xdr:ext cx="762000" cy="259045"/>
    <xdr:sp macro="" textlink="">
      <xdr:nvSpPr>
        <xdr:cNvPr id="149" name="物件費該当値テキスト"/>
        <xdr:cNvSpPr txBox="1"/>
      </xdr:nvSpPr>
      <xdr:spPr>
        <a:xfrm>
          <a:off x="165989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50" name="楕円 149"/>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51" name="テキスト ボックス 150"/>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2" name="楕円 151"/>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53" name="テキスト ボックス 152"/>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85725</xdr:rowOff>
    </xdr:from>
    <xdr:to>
      <xdr:col>69</xdr:col>
      <xdr:colOff>142875</xdr:colOff>
      <xdr:row>16</xdr:row>
      <xdr:rowOff>15875</xdr:rowOff>
    </xdr:to>
    <xdr:sp macro="" textlink="">
      <xdr:nvSpPr>
        <xdr:cNvPr id="154" name="楕円 153"/>
        <xdr:cNvSpPr/>
      </xdr:nvSpPr>
      <xdr:spPr>
        <a:xfrm>
          <a:off x="13843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26052</xdr:rowOff>
    </xdr:from>
    <xdr:ext cx="762000" cy="259045"/>
    <xdr:sp macro="" textlink="">
      <xdr:nvSpPr>
        <xdr:cNvPr id="155" name="テキスト ボックス 154"/>
        <xdr:cNvSpPr txBox="1"/>
      </xdr:nvSpPr>
      <xdr:spPr>
        <a:xfrm>
          <a:off x="13512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95250</xdr:rowOff>
    </xdr:from>
    <xdr:to>
      <xdr:col>65</xdr:col>
      <xdr:colOff>53975</xdr:colOff>
      <xdr:row>17</xdr:row>
      <xdr:rowOff>25400</xdr:rowOff>
    </xdr:to>
    <xdr:sp macro="" textlink="">
      <xdr:nvSpPr>
        <xdr:cNvPr id="156" name="楕円 155"/>
        <xdr:cNvSpPr/>
      </xdr:nvSpPr>
      <xdr:spPr>
        <a:xfrm>
          <a:off x="12954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10177</xdr:rowOff>
    </xdr:from>
    <xdr:ext cx="762000" cy="259045"/>
    <xdr:sp macro="" textlink="">
      <xdr:nvSpPr>
        <xdr:cNvPr id="157" name="テキスト ボックス 156"/>
        <xdr:cNvSpPr txBox="1"/>
      </xdr:nvSpPr>
      <xdr:spPr>
        <a:xfrm>
          <a:off x="12623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年度は、前年度より少し増加している。</a:t>
          </a:r>
        </a:p>
        <a:p>
          <a:r>
            <a:rPr kumimoji="1" lang="ja-JP" altLang="en-US" sz="1300">
              <a:latin typeface="ＭＳ Ｐゴシック" panose="020B0600070205080204" pitchFamily="50" charset="-128"/>
              <a:ea typeface="ＭＳ Ｐゴシック" panose="020B0600070205080204" pitchFamily="50" charset="-128"/>
            </a:rPr>
            <a:t>扶助費については、高齢者の割合や、障害福祉サービスの利用率が増加傾向にあることから、今後も増加していくと見込まれる。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117475</xdr:rowOff>
    </xdr:from>
    <xdr:to>
      <xdr:col>24</xdr:col>
      <xdr:colOff>25400</xdr:colOff>
      <xdr:row>55</xdr:row>
      <xdr:rowOff>146050</xdr:rowOff>
    </xdr:to>
    <xdr:cxnSp macro="">
      <xdr:nvCxnSpPr>
        <xdr:cNvPr id="194" name="直線コネクタ 193"/>
        <xdr:cNvCxnSpPr/>
      </xdr:nvCxnSpPr>
      <xdr:spPr>
        <a:xfrm>
          <a:off x="3987800" y="95472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117475</xdr:rowOff>
    </xdr:to>
    <xdr:cxnSp macro="">
      <xdr:nvCxnSpPr>
        <xdr:cNvPr id="197" name="直線コネクタ 196"/>
        <xdr:cNvCxnSpPr/>
      </xdr:nvCxnSpPr>
      <xdr:spPr>
        <a:xfrm>
          <a:off x="3098800" y="94234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79375</xdr:rowOff>
    </xdr:to>
    <xdr:cxnSp macro="">
      <xdr:nvCxnSpPr>
        <xdr:cNvPr id="200" name="直線コネクタ 199"/>
        <xdr:cNvCxnSpPr/>
      </xdr:nvCxnSpPr>
      <xdr:spPr>
        <a:xfrm flipV="1">
          <a:off x="2209800" y="94234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79375</xdr:rowOff>
    </xdr:to>
    <xdr:cxnSp macro="">
      <xdr:nvCxnSpPr>
        <xdr:cNvPr id="203" name="直線コネクタ 202"/>
        <xdr:cNvCxnSpPr/>
      </xdr:nvCxnSpPr>
      <xdr:spPr>
        <a:xfrm>
          <a:off x="1320800" y="94805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13" name="楕円 212"/>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14" name="扶助費該当値テキスト"/>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66675</xdr:rowOff>
    </xdr:from>
    <xdr:to>
      <xdr:col>20</xdr:col>
      <xdr:colOff>38100</xdr:colOff>
      <xdr:row>55</xdr:row>
      <xdr:rowOff>168275</xdr:rowOff>
    </xdr:to>
    <xdr:sp macro="" textlink="">
      <xdr:nvSpPr>
        <xdr:cNvPr id="215" name="楕円 214"/>
        <xdr:cNvSpPr/>
      </xdr:nvSpPr>
      <xdr:spPr>
        <a:xfrm>
          <a:off x="3937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7002</xdr:rowOff>
    </xdr:from>
    <xdr:ext cx="736600" cy="259045"/>
    <xdr:sp macro="" textlink="">
      <xdr:nvSpPr>
        <xdr:cNvPr id="216" name="テキスト ボックス 215"/>
        <xdr:cNvSpPr txBox="1"/>
      </xdr:nvSpPr>
      <xdr:spPr>
        <a:xfrm>
          <a:off x="3606800" y="926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7" name="楕円 216"/>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8" name="テキスト ボックス 217"/>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28575</xdr:rowOff>
    </xdr:from>
    <xdr:to>
      <xdr:col>11</xdr:col>
      <xdr:colOff>60325</xdr:colOff>
      <xdr:row>55</xdr:row>
      <xdr:rowOff>130175</xdr:rowOff>
    </xdr:to>
    <xdr:sp macro="" textlink="">
      <xdr:nvSpPr>
        <xdr:cNvPr id="219" name="楕円 218"/>
        <xdr:cNvSpPr/>
      </xdr:nvSpPr>
      <xdr:spPr>
        <a:xfrm>
          <a:off x="2159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140352</xdr:rowOff>
    </xdr:from>
    <xdr:ext cx="762000" cy="259045"/>
    <xdr:sp macro="" textlink="">
      <xdr:nvSpPr>
        <xdr:cNvPr id="220" name="テキスト ボックス 219"/>
        <xdr:cNvSpPr txBox="1"/>
      </xdr:nvSpPr>
      <xdr:spPr>
        <a:xfrm>
          <a:off x="1828800" y="922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21" name="楕円 220"/>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22" name="テキスト ボックス 221"/>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年度は、前年度より少し改善している。主な要因は、経常収入の増加によるもので、支出額についてはほぼ横ばいとなっている。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各特別会計への繰出金は、扶助費同様今後も増加していくと見込まれる。</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170434</xdr:rowOff>
    </xdr:from>
    <xdr:to>
      <xdr:col>82</xdr:col>
      <xdr:colOff>107950</xdr:colOff>
      <xdr:row>58</xdr:row>
      <xdr:rowOff>44704</xdr:rowOff>
    </xdr:to>
    <xdr:cxnSp macro="">
      <xdr:nvCxnSpPr>
        <xdr:cNvPr id="253" name="直線コネクタ 252"/>
        <xdr:cNvCxnSpPr/>
      </xdr:nvCxnSpPr>
      <xdr:spPr>
        <a:xfrm flipV="1">
          <a:off x="15671800" y="99430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xdr:rowOff>
    </xdr:from>
    <xdr:to>
      <xdr:col>78</xdr:col>
      <xdr:colOff>69850</xdr:colOff>
      <xdr:row>58</xdr:row>
      <xdr:rowOff>44704</xdr:rowOff>
    </xdr:to>
    <xdr:cxnSp macro="">
      <xdr:nvCxnSpPr>
        <xdr:cNvPr id="256" name="直線コネクタ 255"/>
        <xdr:cNvCxnSpPr/>
      </xdr:nvCxnSpPr>
      <xdr:spPr>
        <a:xfrm>
          <a:off x="14782800" y="99522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97282</xdr:rowOff>
    </xdr:from>
    <xdr:to>
      <xdr:col>73</xdr:col>
      <xdr:colOff>180975</xdr:colOff>
      <xdr:row>58</xdr:row>
      <xdr:rowOff>8128</xdr:rowOff>
    </xdr:to>
    <xdr:cxnSp macro="">
      <xdr:nvCxnSpPr>
        <xdr:cNvPr id="259" name="直線コネクタ 258"/>
        <xdr:cNvCxnSpPr/>
      </xdr:nvCxnSpPr>
      <xdr:spPr>
        <a:xfrm>
          <a:off x="13893800" y="9869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97282</xdr:rowOff>
    </xdr:from>
    <xdr:to>
      <xdr:col>69</xdr:col>
      <xdr:colOff>92075</xdr:colOff>
      <xdr:row>57</xdr:row>
      <xdr:rowOff>170434</xdr:rowOff>
    </xdr:to>
    <xdr:cxnSp macro="">
      <xdr:nvCxnSpPr>
        <xdr:cNvPr id="262" name="直線コネクタ 261"/>
        <xdr:cNvCxnSpPr/>
      </xdr:nvCxnSpPr>
      <xdr:spPr>
        <a:xfrm flipV="1">
          <a:off x="13004800" y="98699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119634</xdr:rowOff>
    </xdr:from>
    <xdr:to>
      <xdr:col>82</xdr:col>
      <xdr:colOff>158750</xdr:colOff>
      <xdr:row>58</xdr:row>
      <xdr:rowOff>49784</xdr:rowOff>
    </xdr:to>
    <xdr:sp macro="" textlink="">
      <xdr:nvSpPr>
        <xdr:cNvPr id="272" name="楕円 271"/>
        <xdr:cNvSpPr/>
      </xdr:nvSpPr>
      <xdr:spPr>
        <a:xfrm>
          <a:off x="164592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91711</xdr:rowOff>
    </xdr:from>
    <xdr:ext cx="762000" cy="259045"/>
    <xdr:sp macro="" textlink="">
      <xdr:nvSpPr>
        <xdr:cNvPr id="273" name="その他該当値テキスト"/>
        <xdr:cNvSpPr txBox="1"/>
      </xdr:nvSpPr>
      <xdr:spPr>
        <a:xfrm>
          <a:off x="165989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165354</xdr:rowOff>
    </xdr:from>
    <xdr:to>
      <xdr:col>78</xdr:col>
      <xdr:colOff>120650</xdr:colOff>
      <xdr:row>58</xdr:row>
      <xdr:rowOff>95504</xdr:rowOff>
    </xdr:to>
    <xdr:sp macro="" textlink="">
      <xdr:nvSpPr>
        <xdr:cNvPr id="274" name="楕円 273"/>
        <xdr:cNvSpPr/>
      </xdr:nvSpPr>
      <xdr:spPr>
        <a:xfrm>
          <a:off x="15621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80281</xdr:rowOff>
    </xdr:from>
    <xdr:ext cx="736600" cy="259045"/>
    <xdr:sp macro="" textlink="">
      <xdr:nvSpPr>
        <xdr:cNvPr id="275" name="テキスト ボックス 274"/>
        <xdr:cNvSpPr txBox="1"/>
      </xdr:nvSpPr>
      <xdr:spPr>
        <a:xfrm>
          <a:off x="15290800" y="1002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128778</xdr:rowOff>
    </xdr:from>
    <xdr:to>
      <xdr:col>74</xdr:col>
      <xdr:colOff>31750</xdr:colOff>
      <xdr:row>58</xdr:row>
      <xdr:rowOff>58928</xdr:rowOff>
    </xdr:to>
    <xdr:sp macro="" textlink="">
      <xdr:nvSpPr>
        <xdr:cNvPr id="276" name="楕円 275"/>
        <xdr:cNvSpPr/>
      </xdr:nvSpPr>
      <xdr:spPr>
        <a:xfrm>
          <a:off x="14732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43705</xdr:rowOff>
    </xdr:from>
    <xdr:ext cx="762000" cy="259045"/>
    <xdr:sp macro="" textlink="">
      <xdr:nvSpPr>
        <xdr:cNvPr id="277" name="テキスト ボックス 276"/>
        <xdr:cNvSpPr txBox="1"/>
      </xdr:nvSpPr>
      <xdr:spPr>
        <a:xfrm>
          <a:off x="14401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46482</xdr:rowOff>
    </xdr:from>
    <xdr:to>
      <xdr:col>69</xdr:col>
      <xdr:colOff>142875</xdr:colOff>
      <xdr:row>57</xdr:row>
      <xdr:rowOff>148082</xdr:rowOff>
    </xdr:to>
    <xdr:sp macro="" textlink="">
      <xdr:nvSpPr>
        <xdr:cNvPr id="278" name="楕円 277"/>
        <xdr:cNvSpPr/>
      </xdr:nvSpPr>
      <xdr:spPr>
        <a:xfrm>
          <a:off x="13843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132859</xdr:rowOff>
    </xdr:from>
    <xdr:ext cx="762000" cy="259045"/>
    <xdr:sp macro="" textlink="">
      <xdr:nvSpPr>
        <xdr:cNvPr id="279" name="テキスト ボックス 278"/>
        <xdr:cNvSpPr txBox="1"/>
      </xdr:nvSpPr>
      <xdr:spPr>
        <a:xfrm>
          <a:off x="13512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119634</xdr:rowOff>
    </xdr:from>
    <xdr:to>
      <xdr:col>65</xdr:col>
      <xdr:colOff>53975</xdr:colOff>
      <xdr:row>58</xdr:row>
      <xdr:rowOff>49784</xdr:rowOff>
    </xdr:to>
    <xdr:sp macro="" textlink="">
      <xdr:nvSpPr>
        <xdr:cNvPr id="280" name="楕円 279"/>
        <xdr:cNvSpPr/>
      </xdr:nvSpPr>
      <xdr:spPr>
        <a:xfrm>
          <a:off x="12954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34561</xdr:rowOff>
    </xdr:from>
    <xdr:ext cx="762000" cy="259045"/>
    <xdr:sp macro="" textlink="">
      <xdr:nvSpPr>
        <xdr:cNvPr id="281" name="テキスト ボックス 280"/>
        <xdr:cNvSpPr txBox="1"/>
      </xdr:nvSpPr>
      <xdr:spPr>
        <a:xfrm>
          <a:off x="126238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ほぼ横ばいの数値となっており、類似団体平均を下回っている。例年数値が低い要因としては、本市がし尿処理やごみ処理等を単独で行っているため、一部事務組合加入に伴う負担金等が抑制されていることが挙げられる。逆に、人件費や物件費の数値が高くなっているのはこのため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12700</xdr:rowOff>
    </xdr:to>
    <xdr:cxnSp macro="">
      <xdr:nvCxnSpPr>
        <xdr:cNvPr id="311" name="直線コネクタ 310"/>
        <xdr:cNvCxnSpPr/>
      </xdr:nvCxnSpPr>
      <xdr:spPr>
        <a:xfrm>
          <a:off x="15671800" y="61757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26416</xdr:rowOff>
    </xdr:to>
    <xdr:cxnSp macro="">
      <xdr:nvCxnSpPr>
        <xdr:cNvPr id="314" name="直線コネクタ 313"/>
        <xdr:cNvCxnSpPr/>
      </xdr:nvCxnSpPr>
      <xdr:spPr>
        <a:xfrm flipV="1">
          <a:off x="14782800" y="6175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26416</xdr:rowOff>
    </xdr:to>
    <xdr:cxnSp macro="">
      <xdr:nvCxnSpPr>
        <xdr:cNvPr id="317" name="直線コネクタ 316"/>
        <xdr:cNvCxnSpPr/>
      </xdr:nvCxnSpPr>
      <xdr:spPr>
        <a:xfrm>
          <a:off x="13893800" y="6175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67564</xdr:rowOff>
    </xdr:to>
    <xdr:cxnSp macro="">
      <xdr:nvCxnSpPr>
        <xdr:cNvPr id="320" name="直線コネクタ 319"/>
        <xdr:cNvCxnSpPr/>
      </xdr:nvCxnSpPr>
      <xdr:spPr>
        <a:xfrm flipV="1">
          <a:off x="13004800" y="61757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0" name="楕円 329"/>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1" name="補助費等該当値テキスト"/>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32" name="楕円 331"/>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33" name="テキスト ボックス 332"/>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4" name="楕円 333"/>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5" name="テキスト ボックス 334"/>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6" name="楕円 335"/>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7" name="テキスト ボックス 336"/>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8" name="楕円 337"/>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9" name="テキスト ボックス 338"/>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年度は、第三セクター債の償還終了などにより前年度より減少している。</a:t>
          </a:r>
        </a:p>
        <a:p>
          <a:r>
            <a:rPr kumimoji="1" lang="ja-JP" altLang="en-US" sz="1300">
              <a:latin typeface="ＭＳ Ｐゴシック" panose="020B0600070205080204" pitchFamily="50" charset="-128"/>
              <a:ea typeface="ＭＳ Ｐゴシック" panose="020B0600070205080204" pitchFamily="50" charset="-128"/>
            </a:rPr>
            <a:t>公債費については、今後数年は比較的低い水準で推移することが見込まれるが、新庁舎建設事業やごみ焼却施設基幹的設備改良事業に係る起債の償還が令和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年度以降本格化することから、中長期的な見通しのもと計画的に事業を行い、起債の発行を抑制することで、比率の改善に努めていく。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77</xdr:row>
      <xdr:rowOff>54611</xdr:rowOff>
    </xdr:to>
    <xdr:cxnSp macro="">
      <xdr:nvCxnSpPr>
        <xdr:cNvPr id="372" name="直線コネクタ 371"/>
        <xdr:cNvCxnSpPr/>
      </xdr:nvCxnSpPr>
      <xdr:spPr>
        <a:xfrm flipV="1">
          <a:off x="3987800" y="13111480"/>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54611</xdr:rowOff>
    </xdr:from>
    <xdr:to>
      <xdr:col>19</xdr:col>
      <xdr:colOff>187325</xdr:colOff>
      <xdr:row>77</xdr:row>
      <xdr:rowOff>138430</xdr:rowOff>
    </xdr:to>
    <xdr:cxnSp macro="">
      <xdr:nvCxnSpPr>
        <xdr:cNvPr id="375" name="直線コネクタ 374"/>
        <xdr:cNvCxnSpPr/>
      </xdr:nvCxnSpPr>
      <xdr:spPr>
        <a:xfrm flipV="1">
          <a:off x="3098800" y="132562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138430</xdr:rowOff>
    </xdr:to>
    <xdr:cxnSp macro="">
      <xdr:nvCxnSpPr>
        <xdr:cNvPr id="378" name="直線コネクタ 377"/>
        <xdr:cNvCxnSpPr/>
      </xdr:nvCxnSpPr>
      <xdr:spPr>
        <a:xfrm>
          <a:off x="2209800" y="1331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78</xdr:row>
      <xdr:rowOff>20320</xdr:rowOff>
    </xdr:to>
    <xdr:cxnSp macro="">
      <xdr:nvCxnSpPr>
        <xdr:cNvPr id="381" name="直線コネクタ 380"/>
        <xdr:cNvCxnSpPr/>
      </xdr:nvCxnSpPr>
      <xdr:spPr>
        <a:xfrm flipV="1">
          <a:off x="1320800" y="13317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1" name="楕円 390"/>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2" name="公債費該当値テキスト"/>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93" name="楕円 392"/>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94" name="テキスト ボックス 393"/>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5" name="楕円 394"/>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6" name="テキスト ボックス 395"/>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7" name="楕円 396"/>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8" name="テキスト ボックス 397"/>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99" name="楕円 398"/>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400" name="テキスト ボックス 399"/>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より若干改善している。類似団体平均は上回っているものの、前年度と比べその差は小さくなっている。これは令和元年度より取り組んでいる新たな行財政改革アクションプランに基づく取組の効果が一定表れているためである。</a:t>
          </a:r>
        </a:p>
        <a:p>
          <a:r>
            <a:rPr kumimoji="1" lang="ja-JP" altLang="en-US" sz="1300">
              <a:latin typeface="ＭＳ Ｐゴシック" panose="020B0600070205080204" pitchFamily="50" charset="-128"/>
              <a:ea typeface="ＭＳ Ｐゴシック" panose="020B0600070205080204" pitchFamily="50" charset="-128"/>
            </a:rPr>
            <a:t>　今後も、新たな行財政改革プログラム・アクションプランに基づき、特に人件費・物件費は徹底した経費削減に取り組んでいく。</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76</xdr:row>
      <xdr:rowOff>131572</xdr:rowOff>
    </xdr:to>
    <xdr:cxnSp macro="">
      <xdr:nvCxnSpPr>
        <xdr:cNvPr id="431" name="直線コネクタ 430"/>
        <xdr:cNvCxnSpPr/>
      </xdr:nvCxnSpPr>
      <xdr:spPr>
        <a:xfrm flipV="1">
          <a:off x="15671800" y="1313891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76</xdr:row>
      <xdr:rowOff>131572</xdr:rowOff>
    </xdr:to>
    <xdr:cxnSp macro="">
      <xdr:nvCxnSpPr>
        <xdr:cNvPr id="434" name="直線コネクタ 433"/>
        <xdr:cNvCxnSpPr/>
      </xdr:nvCxnSpPr>
      <xdr:spPr>
        <a:xfrm>
          <a:off x="14782800" y="131206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76</xdr:row>
      <xdr:rowOff>90424</xdr:rowOff>
    </xdr:to>
    <xdr:cxnSp macro="">
      <xdr:nvCxnSpPr>
        <xdr:cNvPr id="437" name="直線コネクタ 436"/>
        <xdr:cNvCxnSpPr/>
      </xdr:nvCxnSpPr>
      <xdr:spPr>
        <a:xfrm>
          <a:off x="13893800" y="1291945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76</xdr:row>
      <xdr:rowOff>136144</xdr:rowOff>
    </xdr:to>
    <xdr:cxnSp macro="">
      <xdr:nvCxnSpPr>
        <xdr:cNvPr id="440" name="直線コネクタ 439"/>
        <xdr:cNvCxnSpPr/>
      </xdr:nvCxnSpPr>
      <xdr:spPr>
        <a:xfrm flipV="1">
          <a:off x="13004800" y="12919456"/>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50" name="楕円 449"/>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29990</xdr:rowOff>
    </xdr:from>
    <xdr:ext cx="762000" cy="259045"/>
    <xdr:sp macro="" textlink="">
      <xdr:nvSpPr>
        <xdr:cNvPr id="451" name="公債費以外該当値テキスト"/>
        <xdr:cNvSpPr txBox="1"/>
      </xdr:nvSpPr>
      <xdr:spPr>
        <a:xfrm>
          <a:off x="165989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52" name="楕円 451"/>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167149</xdr:rowOff>
    </xdr:from>
    <xdr:ext cx="736600" cy="259045"/>
    <xdr:sp macro="" textlink="">
      <xdr:nvSpPr>
        <xdr:cNvPr id="453" name="テキスト ボックス 452"/>
        <xdr:cNvSpPr txBox="1"/>
      </xdr:nvSpPr>
      <xdr:spPr>
        <a:xfrm>
          <a:off x="15290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54" name="楕円 453"/>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55" name="テキスト ボックス 454"/>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xdr:rowOff>
    </xdr:from>
    <xdr:to>
      <xdr:col>69</xdr:col>
      <xdr:colOff>142875</xdr:colOff>
      <xdr:row>75</xdr:row>
      <xdr:rowOff>111506</xdr:rowOff>
    </xdr:to>
    <xdr:sp macro="" textlink="">
      <xdr:nvSpPr>
        <xdr:cNvPr id="456" name="楕円 455"/>
        <xdr:cNvSpPr/>
      </xdr:nvSpPr>
      <xdr:spPr>
        <a:xfrm>
          <a:off x="13843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96283</xdr:rowOff>
    </xdr:from>
    <xdr:ext cx="762000" cy="259045"/>
    <xdr:sp macro="" textlink="">
      <xdr:nvSpPr>
        <xdr:cNvPr id="457" name="テキスト ボックス 456"/>
        <xdr:cNvSpPr txBox="1"/>
      </xdr:nvSpPr>
      <xdr:spPr>
        <a:xfrm>
          <a:off x="13512800" y="1295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58" name="楕円 457"/>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59" name="テキスト ボックス 458"/>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140767</xdr:rowOff>
    </xdr:from>
    <xdr:to>
      <xdr:col>29</xdr:col>
      <xdr:colOff>127000</xdr:colOff>
      <xdr:row>18</xdr:row>
      <xdr:rowOff>45707</xdr:rowOff>
    </xdr:to>
    <xdr:cxnSp macro="">
      <xdr:nvCxnSpPr>
        <xdr:cNvPr id="50" name="直線コネクタ 49"/>
        <xdr:cNvCxnSpPr/>
      </xdr:nvCxnSpPr>
      <xdr:spPr bwMode="auto">
        <a:xfrm flipV="1">
          <a:off x="5003800" y="3103042"/>
          <a:ext cx="647700" cy="76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45707</xdr:rowOff>
    </xdr:from>
    <xdr:to>
      <xdr:col>26</xdr:col>
      <xdr:colOff>50800</xdr:colOff>
      <xdr:row>18</xdr:row>
      <xdr:rowOff>86170</xdr:rowOff>
    </xdr:to>
    <xdr:cxnSp macro="">
      <xdr:nvCxnSpPr>
        <xdr:cNvPr id="53" name="直線コネクタ 52"/>
        <xdr:cNvCxnSpPr/>
      </xdr:nvCxnSpPr>
      <xdr:spPr bwMode="auto">
        <a:xfrm flipV="1">
          <a:off x="4305300" y="3179432"/>
          <a:ext cx="698500" cy="40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74790</xdr:rowOff>
    </xdr:from>
    <xdr:to>
      <xdr:col>22</xdr:col>
      <xdr:colOff>114300</xdr:colOff>
      <xdr:row>18</xdr:row>
      <xdr:rowOff>86170</xdr:rowOff>
    </xdr:to>
    <xdr:cxnSp macro="">
      <xdr:nvCxnSpPr>
        <xdr:cNvPr id="56" name="直線コネクタ 55"/>
        <xdr:cNvCxnSpPr/>
      </xdr:nvCxnSpPr>
      <xdr:spPr bwMode="auto">
        <a:xfrm>
          <a:off x="3606800" y="3208515"/>
          <a:ext cx="698500" cy="11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72657</xdr:rowOff>
    </xdr:from>
    <xdr:to>
      <xdr:col>18</xdr:col>
      <xdr:colOff>177800</xdr:colOff>
      <xdr:row>18</xdr:row>
      <xdr:rowOff>74790</xdr:rowOff>
    </xdr:to>
    <xdr:cxnSp macro="">
      <xdr:nvCxnSpPr>
        <xdr:cNvPr id="59" name="直線コネクタ 58"/>
        <xdr:cNvCxnSpPr/>
      </xdr:nvCxnSpPr>
      <xdr:spPr bwMode="auto">
        <a:xfrm>
          <a:off x="2908300" y="3206382"/>
          <a:ext cx="698500" cy="2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89967</xdr:rowOff>
    </xdr:from>
    <xdr:to>
      <xdr:col>29</xdr:col>
      <xdr:colOff>177800</xdr:colOff>
      <xdr:row>18</xdr:row>
      <xdr:rowOff>20117</xdr:rowOff>
    </xdr:to>
    <xdr:sp macro="" textlink="">
      <xdr:nvSpPr>
        <xdr:cNvPr id="69" name="楕円 68"/>
        <xdr:cNvSpPr/>
      </xdr:nvSpPr>
      <xdr:spPr bwMode="auto">
        <a:xfrm>
          <a:off x="5600700" y="3052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106494</xdr:rowOff>
    </xdr:from>
    <xdr:ext cx="762000" cy="259045"/>
    <xdr:sp macro="" textlink="">
      <xdr:nvSpPr>
        <xdr:cNvPr id="70" name="人口1人当たり決算額の推移該当値テキスト130"/>
        <xdr:cNvSpPr txBox="1"/>
      </xdr:nvSpPr>
      <xdr:spPr>
        <a:xfrm>
          <a:off x="5740400" y="289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166357</xdr:rowOff>
    </xdr:from>
    <xdr:to>
      <xdr:col>26</xdr:col>
      <xdr:colOff>101600</xdr:colOff>
      <xdr:row>18</xdr:row>
      <xdr:rowOff>96507</xdr:rowOff>
    </xdr:to>
    <xdr:sp macro="" textlink="">
      <xdr:nvSpPr>
        <xdr:cNvPr id="71" name="楕円 70"/>
        <xdr:cNvSpPr/>
      </xdr:nvSpPr>
      <xdr:spPr bwMode="auto">
        <a:xfrm>
          <a:off x="4953000" y="3128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106684</xdr:rowOff>
    </xdr:from>
    <xdr:ext cx="736600" cy="259045"/>
    <xdr:sp macro="" textlink="">
      <xdr:nvSpPr>
        <xdr:cNvPr id="72" name="テキスト ボックス 71"/>
        <xdr:cNvSpPr txBox="1"/>
      </xdr:nvSpPr>
      <xdr:spPr>
        <a:xfrm>
          <a:off x="4622800" y="289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35370</xdr:rowOff>
    </xdr:from>
    <xdr:to>
      <xdr:col>22</xdr:col>
      <xdr:colOff>165100</xdr:colOff>
      <xdr:row>18</xdr:row>
      <xdr:rowOff>136970</xdr:rowOff>
    </xdr:to>
    <xdr:sp macro="" textlink="">
      <xdr:nvSpPr>
        <xdr:cNvPr id="73" name="楕円 72"/>
        <xdr:cNvSpPr/>
      </xdr:nvSpPr>
      <xdr:spPr bwMode="auto">
        <a:xfrm>
          <a:off x="4254500" y="3169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147147</xdr:rowOff>
    </xdr:from>
    <xdr:ext cx="762000" cy="259045"/>
    <xdr:sp macro="" textlink="">
      <xdr:nvSpPr>
        <xdr:cNvPr id="74" name="テキスト ボックス 73"/>
        <xdr:cNvSpPr txBox="1"/>
      </xdr:nvSpPr>
      <xdr:spPr>
        <a:xfrm>
          <a:off x="3924300" y="293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23990</xdr:rowOff>
    </xdr:from>
    <xdr:to>
      <xdr:col>19</xdr:col>
      <xdr:colOff>38100</xdr:colOff>
      <xdr:row>18</xdr:row>
      <xdr:rowOff>125590</xdr:rowOff>
    </xdr:to>
    <xdr:sp macro="" textlink="">
      <xdr:nvSpPr>
        <xdr:cNvPr id="75" name="楕円 74"/>
        <xdr:cNvSpPr/>
      </xdr:nvSpPr>
      <xdr:spPr bwMode="auto">
        <a:xfrm>
          <a:off x="3556000" y="3157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135767</xdr:rowOff>
    </xdr:from>
    <xdr:ext cx="762000" cy="259045"/>
    <xdr:sp macro="" textlink="">
      <xdr:nvSpPr>
        <xdr:cNvPr id="76" name="テキスト ボックス 75"/>
        <xdr:cNvSpPr txBox="1"/>
      </xdr:nvSpPr>
      <xdr:spPr>
        <a:xfrm>
          <a:off x="3225800" y="292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21857</xdr:rowOff>
    </xdr:from>
    <xdr:to>
      <xdr:col>15</xdr:col>
      <xdr:colOff>101600</xdr:colOff>
      <xdr:row>18</xdr:row>
      <xdr:rowOff>123457</xdr:rowOff>
    </xdr:to>
    <xdr:sp macro="" textlink="">
      <xdr:nvSpPr>
        <xdr:cNvPr id="77" name="楕円 76"/>
        <xdr:cNvSpPr/>
      </xdr:nvSpPr>
      <xdr:spPr bwMode="auto">
        <a:xfrm>
          <a:off x="2857500" y="3155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133634</xdr:rowOff>
    </xdr:from>
    <xdr:ext cx="762000" cy="259045"/>
    <xdr:sp macro="" textlink="">
      <xdr:nvSpPr>
        <xdr:cNvPr id="78" name="テキスト ボックス 77"/>
        <xdr:cNvSpPr txBox="1"/>
      </xdr:nvSpPr>
      <xdr:spPr>
        <a:xfrm>
          <a:off x="2527300" y="292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221085</xdr:rowOff>
    </xdr:from>
    <xdr:to>
      <xdr:col>29</xdr:col>
      <xdr:colOff>127000</xdr:colOff>
      <xdr:row>35</xdr:row>
      <xdr:rowOff>273108</xdr:rowOff>
    </xdr:to>
    <xdr:cxnSp macro="">
      <xdr:nvCxnSpPr>
        <xdr:cNvPr id="113" name="直線コネクタ 112"/>
        <xdr:cNvCxnSpPr/>
      </xdr:nvCxnSpPr>
      <xdr:spPr bwMode="auto">
        <a:xfrm>
          <a:off x="5003800" y="6831435"/>
          <a:ext cx="647700" cy="52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257886</xdr:rowOff>
    </xdr:from>
    <xdr:ext cx="762000" cy="259045"/>
    <xdr:sp macro="" textlink="">
      <xdr:nvSpPr>
        <xdr:cNvPr id="114" name="人口1人当たり決算額の推移平均値テキスト445"/>
        <xdr:cNvSpPr txBox="1"/>
      </xdr:nvSpPr>
      <xdr:spPr>
        <a:xfrm>
          <a:off x="5740400" y="6868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175724</xdr:rowOff>
    </xdr:from>
    <xdr:to>
      <xdr:col>26</xdr:col>
      <xdr:colOff>50800</xdr:colOff>
      <xdr:row>35</xdr:row>
      <xdr:rowOff>221085</xdr:rowOff>
    </xdr:to>
    <xdr:cxnSp macro="">
      <xdr:nvCxnSpPr>
        <xdr:cNvPr id="116" name="直線コネクタ 115"/>
        <xdr:cNvCxnSpPr/>
      </xdr:nvCxnSpPr>
      <xdr:spPr bwMode="auto">
        <a:xfrm>
          <a:off x="4305300" y="6786074"/>
          <a:ext cx="698500" cy="45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175724</xdr:rowOff>
    </xdr:from>
    <xdr:to>
      <xdr:col>22</xdr:col>
      <xdr:colOff>114300</xdr:colOff>
      <xdr:row>35</xdr:row>
      <xdr:rowOff>193163</xdr:rowOff>
    </xdr:to>
    <xdr:cxnSp macro="">
      <xdr:nvCxnSpPr>
        <xdr:cNvPr id="119" name="直線コネクタ 118"/>
        <xdr:cNvCxnSpPr/>
      </xdr:nvCxnSpPr>
      <xdr:spPr bwMode="auto">
        <a:xfrm flipV="1">
          <a:off x="3606800" y="6786074"/>
          <a:ext cx="698500" cy="17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193163</xdr:rowOff>
    </xdr:from>
    <xdr:to>
      <xdr:col>18</xdr:col>
      <xdr:colOff>177800</xdr:colOff>
      <xdr:row>35</xdr:row>
      <xdr:rowOff>251751</xdr:rowOff>
    </xdr:to>
    <xdr:cxnSp macro="">
      <xdr:nvCxnSpPr>
        <xdr:cNvPr id="122" name="直線コネクタ 121"/>
        <xdr:cNvCxnSpPr/>
      </xdr:nvCxnSpPr>
      <xdr:spPr bwMode="auto">
        <a:xfrm flipV="1">
          <a:off x="2908300" y="6803513"/>
          <a:ext cx="698500" cy="58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222308</xdr:rowOff>
    </xdr:from>
    <xdr:to>
      <xdr:col>29</xdr:col>
      <xdr:colOff>177800</xdr:colOff>
      <xdr:row>35</xdr:row>
      <xdr:rowOff>323908</xdr:rowOff>
    </xdr:to>
    <xdr:sp macro="" textlink="">
      <xdr:nvSpPr>
        <xdr:cNvPr id="132" name="楕円 131"/>
        <xdr:cNvSpPr/>
      </xdr:nvSpPr>
      <xdr:spPr bwMode="auto">
        <a:xfrm>
          <a:off x="5600700" y="6832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67385</xdr:rowOff>
    </xdr:from>
    <xdr:ext cx="762000" cy="259045"/>
    <xdr:sp macro="" textlink="">
      <xdr:nvSpPr>
        <xdr:cNvPr id="133" name="人口1人当たり決算額の推移該当値テキスト445"/>
        <xdr:cNvSpPr txBox="1"/>
      </xdr:nvSpPr>
      <xdr:spPr>
        <a:xfrm>
          <a:off x="5740400" y="6677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170285</xdr:rowOff>
    </xdr:from>
    <xdr:to>
      <xdr:col>26</xdr:col>
      <xdr:colOff>101600</xdr:colOff>
      <xdr:row>35</xdr:row>
      <xdr:rowOff>271885</xdr:rowOff>
    </xdr:to>
    <xdr:sp macro="" textlink="">
      <xdr:nvSpPr>
        <xdr:cNvPr id="134" name="楕円 133"/>
        <xdr:cNvSpPr/>
      </xdr:nvSpPr>
      <xdr:spPr bwMode="auto">
        <a:xfrm>
          <a:off x="4953000" y="6780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282062</xdr:rowOff>
    </xdr:from>
    <xdr:ext cx="736600" cy="259045"/>
    <xdr:sp macro="" textlink="">
      <xdr:nvSpPr>
        <xdr:cNvPr id="135" name="テキスト ボックス 134"/>
        <xdr:cNvSpPr txBox="1"/>
      </xdr:nvSpPr>
      <xdr:spPr>
        <a:xfrm>
          <a:off x="4622800" y="654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124924</xdr:rowOff>
    </xdr:from>
    <xdr:to>
      <xdr:col>22</xdr:col>
      <xdr:colOff>165100</xdr:colOff>
      <xdr:row>35</xdr:row>
      <xdr:rowOff>226524</xdr:rowOff>
    </xdr:to>
    <xdr:sp macro="" textlink="">
      <xdr:nvSpPr>
        <xdr:cNvPr id="136" name="楕円 135"/>
        <xdr:cNvSpPr/>
      </xdr:nvSpPr>
      <xdr:spPr bwMode="auto">
        <a:xfrm>
          <a:off x="4254500" y="6735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236701</xdr:rowOff>
    </xdr:from>
    <xdr:ext cx="762000" cy="259045"/>
    <xdr:sp macro="" textlink="">
      <xdr:nvSpPr>
        <xdr:cNvPr id="137" name="テキスト ボックス 136"/>
        <xdr:cNvSpPr txBox="1"/>
      </xdr:nvSpPr>
      <xdr:spPr>
        <a:xfrm>
          <a:off x="3924300" y="650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142363</xdr:rowOff>
    </xdr:from>
    <xdr:to>
      <xdr:col>19</xdr:col>
      <xdr:colOff>38100</xdr:colOff>
      <xdr:row>35</xdr:row>
      <xdr:rowOff>243963</xdr:rowOff>
    </xdr:to>
    <xdr:sp macro="" textlink="">
      <xdr:nvSpPr>
        <xdr:cNvPr id="138" name="楕円 137"/>
        <xdr:cNvSpPr/>
      </xdr:nvSpPr>
      <xdr:spPr bwMode="auto">
        <a:xfrm>
          <a:off x="3556000" y="6752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254140</xdr:rowOff>
    </xdr:from>
    <xdr:ext cx="762000" cy="259045"/>
    <xdr:sp macro="" textlink="">
      <xdr:nvSpPr>
        <xdr:cNvPr id="139" name="テキスト ボックス 138"/>
        <xdr:cNvSpPr txBox="1"/>
      </xdr:nvSpPr>
      <xdr:spPr>
        <a:xfrm>
          <a:off x="3225800" y="652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200951</xdr:rowOff>
    </xdr:from>
    <xdr:to>
      <xdr:col>15</xdr:col>
      <xdr:colOff>101600</xdr:colOff>
      <xdr:row>35</xdr:row>
      <xdr:rowOff>302551</xdr:rowOff>
    </xdr:to>
    <xdr:sp macro="" textlink="">
      <xdr:nvSpPr>
        <xdr:cNvPr id="140" name="楕円 139"/>
        <xdr:cNvSpPr/>
      </xdr:nvSpPr>
      <xdr:spPr bwMode="auto">
        <a:xfrm>
          <a:off x="2857500" y="6811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312728</xdr:rowOff>
    </xdr:from>
    <xdr:ext cx="762000" cy="259045"/>
    <xdr:sp macro="" textlink="">
      <xdr:nvSpPr>
        <xdr:cNvPr id="141" name="テキスト ボックス 140"/>
        <xdr:cNvSpPr txBox="1"/>
      </xdr:nvSpPr>
      <xdr:spPr>
        <a:xfrm>
          <a:off x="2527300" y="658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54,272
53,408
98.91
30,300,242
29,295,223
933,107
13,659,202
21,231,543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21889</xdr:rowOff>
    </xdr:from>
    <xdr:to>
      <xdr:col>24</xdr:col>
      <xdr:colOff>63500</xdr:colOff>
      <xdr:row>36</xdr:row>
      <xdr:rowOff>2965</xdr:rowOff>
    </xdr:to>
    <xdr:cxnSp macro="">
      <xdr:nvCxnSpPr>
        <xdr:cNvPr id="63" name="直線コネクタ 62"/>
        <xdr:cNvCxnSpPr/>
      </xdr:nvCxnSpPr>
      <xdr:spPr>
        <a:xfrm flipV="1">
          <a:off x="3797300" y="6022639"/>
          <a:ext cx="838200" cy="15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114864</xdr:rowOff>
    </xdr:from>
    <xdr:to>
      <xdr:col>19</xdr:col>
      <xdr:colOff>177800</xdr:colOff>
      <xdr:row>36</xdr:row>
      <xdr:rowOff>2965</xdr:rowOff>
    </xdr:to>
    <xdr:cxnSp macro="">
      <xdr:nvCxnSpPr>
        <xdr:cNvPr id="66" name="直線コネクタ 65"/>
        <xdr:cNvCxnSpPr/>
      </xdr:nvCxnSpPr>
      <xdr:spPr>
        <a:xfrm>
          <a:off x="2908300" y="6115614"/>
          <a:ext cx="889000" cy="5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114864</xdr:rowOff>
    </xdr:from>
    <xdr:to>
      <xdr:col>15</xdr:col>
      <xdr:colOff>50800</xdr:colOff>
      <xdr:row>35</xdr:row>
      <xdr:rowOff>168749</xdr:rowOff>
    </xdr:to>
    <xdr:cxnSp macro="">
      <xdr:nvCxnSpPr>
        <xdr:cNvPr id="69" name="直線コネクタ 68"/>
        <xdr:cNvCxnSpPr/>
      </xdr:nvCxnSpPr>
      <xdr:spPr>
        <a:xfrm flipV="1">
          <a:off x="2019300" y="611561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168749</xdr:rowOff>
    </xdr:from>
    <xdr:to>
      <xdr:col>10</xdr:col>
      <xdr:colOff>114300</xdr:colOff>
      <xdr:row>36</xdr:row>
      <xdr:rowOff>16746</xdr:rowOff>
    </xdr:to>
    <xdr:cxnSp macro="">
      <xdr:nvCxnSpPr>
        <xdr:cNvPr id="72" name="直線コネクタ 71"/>
        <xdr:cNvCxnSpPr/>
      </xdr:nvCxnSpPr>
      <xdr:spPr>
        <a:xfrm flipV="1">
          <a:off x="1130300" y="6169499"/>
          <a:ext cx="889000" cy="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142539</xdr:rowOff>
    </xdr:from>
    <xdr:to>
      <xdr:col>24</xdr:col>
      <xdr:colOff>114300</xdr:colOff>
      <xdr:row>35</xdr:row>
      <xdr:rowOff>72689</xdr:rowOff>
    </xdr:to>
    <xdr:sp macro="" textlink="">
      <xdr:nvSpPr>
        <xdr:cNvPr id="82" name="楕円 81"/>
        <xdr:cNvSpPr/>
      </xdr:nvSpPr>
      <xdr:spPr>
        <a:xfrm>
          <a:off x="4584700" y="597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165416</xdr:rowOff>
    </xdr:from>
    <xdr:ext cx="534377" cy="259045"/>
    <xdr:sp macro="" textlink="">
      <xdr:nvSpPr>
        <xdr:cNvPr id="83" name="人件費該当値テキスト"/>
        <xdr:cNvSpPr txBox="1"/>
      </xdr:nvSpPr>
      <xdr:spPr>
        <a:xfrm>
          <a:off x="4686300" y="582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123615</xdr:rowOff>
    </xdr:from>
    <xdr:to>
      <xdr:col>20</xdr:col>
      <xdr:colOff>38100</xdr:colOff>
      <xdr:row>36</xdr:row>
      <xdr:rowOff>53765</xdr:rowOff>
    </xdr:to>
    <xdr:sp macro="" textlink="">
      <xdr:nvSpPr>
        <xdr:cNvPr id="84" name="楕円 83"/>
        <xdr:cNvSpPr/>
      </xdr:nvSpPr>
      <xdr:spPr>
        <a:xfrm>
          <a:off x="3746500" y="61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70292</xdr:rowOff>
    </xdr:from>
    <xdr:ext cx="534377" cy="259045"/>
    <xdr:sp macro="" textlink="">
      <xdr:nvSpPr>
        <xdr:cNvPr id="85" name="テキスト ボックス 84"/>
        <xdr:cNvSpPr txBox="1"/>
      </xdr:nvSpPr>
      <xdr:spPr>
        <a:xfrm>
          <a:off x="3530111" y="589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64064</xdr:rowOff>
    </xdr:from>
    <xdr:to>
      <xdr:col>15</xdr:col>
      <xdr:colOff>101600</xdr:colOff>
      <xdr:row>35</xdr:row>
      <xdr:rowOff>165664</xdr:rowOff>
    </xdr:to>
    <xdr:sp macro="" textlink="">
      <xdr:nvSpPr>
        <xdr:cNvPr id="86" name="楕円 85"/>
        <xdr:cNvSpPr/>
      </xdr:nvSpPr>
      <xdr:spPr>
        <a:xfrm>
          <a:off x="2857500" y="606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10741</xdr:rowOff>
    </xdr:from>
    <xdr:ext cx="534377" cy="259045"/>
    <xdr:sp macro="" textlink="">
      <xdr:nvSpPr>
        <xdr:cNvPr id="87" name="テキスト ボックス 86"/>
        <xdr:cNvSpPr txBox="1"/>
      </xdr:nvSpPr>
      <xdr:spPr>
        <a:xfrm>
          <a:off x="2641111" y="584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117949</xdr:rowOff>
    </xdr:from>
    <xdr:to>
      <xdr:col>10</xdr:col>
      <xdr:colOff>165100</xdr:colOff>
      <xdr:row>36</xdr:row>
      <xdr:rowOff>48099</xdr:rowOff>
    </xdr:to>
    <xdr:sp macro="" textlink="">
      <xdr:nvSpPr>
        <xdr:cNvPr id="88" name="楕円 87"/>
        <xdr:cNvSpPr/>
      </xdr:nvSpPr>
      <xdr:spPr>
        <a:xfrm>
          <a:off x="1968500" y="611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64626</xdr:rowOff>
    </xdr:from>
    <xdr:ext cx="534377" cy="259045"/>
    <xdr:sp macro="" textlink="">
      <xdr:nvSpPr>
        <xdr:cNvPr id="89" name="テキスト ボックス 88"/>
        <xdr:cNvSpPr txBox="1"/>
      </xdr:nvSpPr>
      <xdr:spPr>
        <a:xfrm>
          <a:off x="1752111" y="589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137396</xdr:rowOff>
    </xdr:from>
    <xdr:to>
      <xdr:col>6</xdr:col>
      <xdr:colOff>38100</xdr:colOff>
      <xdr:row>36</xdr:row>
      <xdr:rowOff>67546</xdr:rowOff>
    </xdr:to>
    <xdr:sp macro="" textlink="">
      <xdr:nvSpPr>
        <xdr:cNvPr id="90" name="楕円 89"/>
        <xdr:cNvSpPr/>
      </xdr:nvSpPr>
      <xdr:spPr>
        <a:xfrm>
          <a:off x="1079500" y="6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84073</xdr:rowOff>
    </xdr:from>
    <xdr:ext cx="534377" cy="259045"/>
    <xdr:sp macro="" textlink="">
      <xdr:nvSpPr>
        <xdr:cNvPr id="91" name="テキスト ボックス 90"/>
        <xdr:cNvSpPr txBox="1"/>
      </xdr:nvSpPr>
      <xdr:spPr>
        <a:xfrm>
          <a:off x="863111" y="591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10574</xdr:rowOff>
    </xdr:from>
    <xdr:to>
      <xdr:col>24</xdr:col>
      <xdr:colOff>63500</xdr:colOff>
      <xdr:row>58</xdr:row>
      <xdr:rowOff>13729</xdr:rowOff>
    </xdr:to>
    <xdr:cxnSp macro="">
      <xdr:nvCxnSpPr>
        <xdr:cNvPr id="122" name="直線コネクタ 121"/>
        <xdr:cNvCxnSpPr/>
      </xdr:nvCxnSpPr>
      <xdr:spPr>
        <a:xfrm flipV="1">
          <a:off x="3797300" y="9954674"/>
          <a:ext cx="8382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4761</xdr:rowOff>
    </xdr:from>
    <xdr:to>
      <xdr:col>19</xdr:col>
      <xdr:colOff>177800</xdr:colOff>
      <xdr:row>58</xdr:row>
      <xdr:rowOff>13729</xdr:rowOff>
    </xdr:to>
    <xdr:cxnSp macro="">
      <xdr:nvCxnSpPr>
        <xdr:cNvPr id="125" name="直線コネクタ 124"/>
        <xdr:cNvCxnSpPr/>
      </xdr:nvCxnSpPr>
      <xdr:spPr>
        <a:xfrm>
          <a:off x="2908300" y="9948861"/>
          <a:ext cx="889000" cy="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156776</xdr:rowOff>
    </xdr:from>
    <xdr:to>
      <xdr:col>15</xdr:col>
      <xdr:colOff>50800</xdr:colOff>
      <xdr:row>58</xdr:row>
      <xdr:rowOff>4761</xdr:rowOff>
    </xdr:to>
    <xdr:cxnSp macro="">
      <xdr:nvCxnSpPr>
        <xdr:cNvPr id="128" name="直線コネクタ 127"/>
        <xdr:cNvCxnSpPr/>
      </xdr:nvCxnSpPr>
      <xdr:spPr>
        <a:xfrm>
          <a:off x="2019300" y="9929426"/>
          <a:ext cx="889000" cy="1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156776</xdr:rowOff>
    </xdr:from>
    <xdr:to>
      <xdr:col>10</xdr:col>
      <xdr:colOff>114300</xdr:colOff>
      <xdr:row>58</xdr:row>
      <xdr:rowOff>20805</xdr:rowOff>
    </xdr:to>
    <xdr:cxnSp macro="">
      <xdr:nvCxnSpPr>
        <xdr:cNvPr id="131" name="直線コネクタ 130"/>
        <xdr:cNvCxnSpPr/>
      </xdr:nvCxnSpPr>
      <xdr:spPr>
        <a:xfrm flipV="1">
          <a:off x="1130300" y="9929426"/>
          <a:ext cx="889000"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131224</xdr:rowOff>
    </xdr:from>
    <xdr:to>
      <xdr:col>24</xdr:col>
      <xdr:colOff>114300</xdr:colOff>
      <xdr:row>58</xdr:row>
      <xdr:rowOff>61374</xdr:rowOff>
    </xdr:to>
    <xdr:sp macro="" textlink="">
      <xdr:nvSpPr>
        <xdr:cNvPr id="141" name="楕円 140"/>
        <xdr:cNvSpPr/>
      </xdr:nvSpPr>
      <xdr:spPr>
        <a:xfrm>
          <a:off x="4584700" y="99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90601</xdr:rowOff>
    </xdr:from>
    <xdr:ext cx="534377" cy="259045"/>
    <xdr:sp macro="" textlink="">
      <xdr:nvSpPr>
        <xdr:cNvPr id="142" name="物件費該当値テキスト"/>
        <xdr:cNvSpPr txBox="1"/>
      </xdr:nvSpPr>
      <xdr:spPr>
        <a:xfrm>
          <a:off x="4686300" y="969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134379</xdr:rowOff>
    </xdr:from>
    <xdr:to>
      <xdr:col>20</xdr:col>
      <xdr:colOff>38100</xdr:colOff>
      <xdr:row>58</xdr:row>
      <xdr:rowOff>64529</xdr:rowOff>
    </xdr:to>
    <xdr:sp macro="" textlink="">
      <xdr:nvSpPr>
        <xdr:cNvPr id="143" name="楕円 142"/>
        <xdr:cNvSpPr/>
      </xdr:nvSpPr>
      <xdr:spPr>
        <a:xfrm>
          <a:off x="3746500" y="990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81056</xdr:rowOff>
    </xdr:from>
    <xdr:ext cx="534377" cy="259045"/>
    <xdr:sp macro="" textlink="">
      <xdr:nvSpPr>
        <xdr:cNvPr id="144" name="テキスト ボックス 143"/>
        <xdr:cNvSpPr txBox="1"/>
      </xdr:nvSpPr>
      <xdr:spPr>
        <a:xfrm>
          <a:off x="3530111" y="968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125411</xdr:rowOff>
    </xdr:from>
    <xdr:to>
      <xdr:col>15</xdr:col>
      <xdr:colOff>101600</xdr:colOff>
      <xdr:row>58</xdr:row>
      <xdr:rowOff>55561</xdr:rowOff>
    </xdr:to>
    <xdr:sp macro="" textlink="">
      <xdr:nvSpPr>
        <xdr:cNvPr id="145" name="楕円 144"/>
        <xdr:cNvSpPr/>
      </xdr:nvSpPr>
      <xdr:spPr>
        <a:xfrm>
          <a:off x="2857500" y="98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72088</xdr:rowOff>
    </xdr:from>
    <xdr:ext cx="534377" cy="259045"/>
    <xdr:sp macro="" textlink="">
      <xdr:nvSpPr>
        <xdr:cNvPr id="146" name="テキスト ボックス 145"/>
        <xdr:cNvSpPr txBox="1"/>
      </xdr:nvSpPr>
      <xdr:spPr>
        <a:xfrm>
          <a:off x="2641111" y="967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105976</xdr:rowOff>
    </xdr:from>
    <xdr:to>
      <xdr:col>10</xdr:col>
      <xdr:colOff>165100</xdr:colOff>
      <xdr:row>58</xdr:row>
      <xdr:rowOff>36126</xdr:rowOff>
    </xdr:to>
    <xdr:sp macro="" textlink="">
      <xdr:nvSpPr>
        <xdr:cNvPr id="147" name="楕円 146"/>
        <xdr:cNvSpPr/>
      </xdr:nvSpPr>
      <xdr:spPr>
        <a:xfrm>
          <a:off x="1968500" y="98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52653</xdr:rowOff>
    </xdr:from>
    <xdr:ext cx="534377" cy="259045"/>
    <xdr:sp macro="" textlink="">
      <xdr:nvSpPr>
        <xdr:cNvPr id="148" name="テキスト ボックス 147"/>
        <xdr:cNvSpPr txBox="1"/>
      </xdr:nvSpPr>
      <xdr:spPr>
        <a:xfrm>
          <a:off x="1752111" y="965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141455</xdr:rowOff>
    </xdr:from>
    <xdr:to>
      <xdr:col>6</xdr:col>
      <xdr:colOff>38100</xdr:colOff>
      <xdr:row>58</xdr:row>
      <xdr:rowOff>71605</xdr:rowOff>
    </xdr:to>
    <xdr:sp macro="" textlink="">
      <xdr:nvSpPr>
        <xdr:cNvPr id="149" name="楕円 148"/>
        <xdr:cNvSpPr/>
      </xdr:nvSpPr>
      <xdr:spPr>
        <a:xfrm>
          <a:off x="1079500" y="991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88132</xdr:rowOff>
    </xdr:from>
    <xdr:ext cx="534377" cy="259045"/>
    <xdr:sp macro="" textlink="">
      <xdr:nvSpPr>
        <xdr:cNvPr id="150" name="テキスト ボックス 149"/>
        <xdr:cNvSpPr txBox="1"/>
      </xdr:nvSpPr>
      <xdr:spPr>
        <a:xfrm>
          <a:off x="863111" y="968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106857</xdr:rowOff>
    </xdr:from>
    <xdr:to>
      <xdr:col>24</xdr:col>
      <xdr:colOff>63500</xdr:colOff>
      <xdr:row>78</xdr:row>
      <xdr:rowOff>134519</xdr:rowOff>
    </xdr:to>
    <xdr:cxnSp macro="">
      <xdr:nvCxnSpPr>
        <xdr:cNvPr id="179" name="直線コネクタ 178"/>
        <xdr:cNvCxnSpPr/>
      </xdr:nvCxnSpPr>
      <xdr:spPr>
        <a:xfrm flipV="1">
          <a:off x="3797300" y="13479957"/>
          <a:ext cx="838200" cy="2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122022</xdr:rowOff>
    </xdr:from>
    <xdr:to>
      <xdr:col>19</xdr:col>
      <xdr:colOff>177800</xdr:colOff>
      <xdr:row>78</xdr:row>
      <xdr:rowOff>134519</xdr:rowOff>
    </xdr:to>
    <xdr:cxnSp macro="">
      <xdr:nvCxnSpPr>
        <xdr:cNvPr id="182" name="直線コネクタ 181"/>
        <xdr:cNvCxnSpPr/>
      </xdr:nvCxnSpPr>
      <xdr:spPr>
        <a:xfrm>
          <a:off x="2908300" y="13495122"/>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122022</xdr:rowOff>
    </xdr:from>
    <xdr:to>
      <xdr:col>15</xdr:col>
      <xdr:colOff>50800</xdr:colOff>
      <xdr:row>78</xdr:row>
      <xdr:rowOff>144881</xdr:rowOff>
    </xdr:to>
    <xdr:cxnSp macro="">
      <xdr:nvCxnSpPr>
        <xdr:cNvPr id="185" name="直線コネクタ 184"/>
        <xdr:cNvCxnSpPr/>
      </xdr:nvCxnSpPr>
      <xdr:spPr>
        <a:xfrm flipV="1">
          <a:off x="2019300" y="1349512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140309</xdr:rowOff>
    </xdr:from>
    <xdr:to>
      <xdr:col>10</xdr:col>
      <xdr:colOff>114300</xdr:colOff>
      <xdr:row>78</xdr:row>
      <xdr:rowOff>144881</xdr:rowOff>
    </xdr:to>
    <xdr:cxnSp macro="">
      <xdr:nvCxnSpPr>
        <xdr:cNvPr id="188" name="直線コネクタ 187"/>
        <xdr:cNvCxnSpPr/>
      </xdr:nvCxnSpPr>
      <xdr:spPr>
        <a:xfrm>
          <a:off x="1130300" y="1351340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56057</xdr:rowOff>
    </xdr:from>
    <xdr:to>
      <xdr:col>24</xdr:col>
      <xdr:colOff>114300</xdr:colOff>
      <xdr:row>78</xdr:row>
      <xdr:rowOff>157657</xdr:rowOff>
    </xdr:to>
    <xdr:sp macro="" textlink="">
      <xdr:nvSpPr>
        <xdr:cNvPr id="198" name="楕円 197"/>
        <xdr:cNvSpPr/>
      </xdr:nvSpPr>
      <xdr:spPr>
        <a:xfrm>
          <a:off x="4584700" y="134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142434</xdr:rowOff>
    </xdr:from>
    <xdr:ext cx="469744" cy="259045"/>
    <xdr:sp macro="" textlink="">
      <xdr:nvSpPr>
        <xdr:cNvPr id="199" name="維持補修費該当値テキスト"/>
        <xdr:cNvSpPr txBox="1"/>
      </xdr:nvSpPr>
      <xdr:spPr>
        <a:xfrm>
          <a:off x="4686300" y="1334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83719</xdr:rowOff>
    </xdr:from>
    <xdr:to>
      <xdr:col>20</xdr:col>
      <xdr:colOff>38100</xdr:colOff>
      <xdr:row>79</xdr:row>
      <xdr:rowOff>13869</xdr:rowOff>
    </xdr:to>
    <xdr:sp macro="" textlink="">
      <xdr:nvSpPr>
        <xdr:cNvPr id="200" name="楕円 199"/>
        <xdr:cNvSpPr/>
      </xdr:nvSpPr>
      <xdr:spPr>
        <a:xfrm>
          <a:off x="3746500" y="1345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4996</xdr:rowOff>
    </xdr:from>
    <xdr:ext cx="469744" cy="259045"/>
    <xdr:sp macro="" textlink="">
      <xdr:nvSpPr>
        <xdr:cNvPr id="201" name="テキスト ボックス 200"/>
        <xdr:cNvSpPr txBox="1"/>
      </xdr:nvSpPr>
      <xdr:spPr>
        <a:xfrm>
          <a:off x="3562428" y="1354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71222</xdr:rowOff>
    </xdr:from>
    <xdr:to>
      <xdr:col>15</xdr:col>
      <xdr:colOff>101600</xdr:colOff>
      <xdr:row>79</xdr:row>
      <xdr:rowOff>1372</xdr:rowOff>
    </xdr:to>
    <xdr:sp macro="" textlink="">
      <xdr:nvSpPr>
        <xdr:cNvPr id="202" name="楕円 201"/>
        <xdr:cNvSpPr/>
      </xdr:nvSpPr>
      <xdr:spPr>
        <a:xfrm>
          <a:off x="2857500" y="1344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163949</xdr:rowOff>
    </xdr:from>
    <xdr:ext cx="469744" cy="259045"/>
    <xdr:sp macro="" textlink="">
      <xdr:nvSpPr>
        <xdr:cNvPr id="203" name="テキスト ボックス 202"/>
        <xdr:cNvSpPr txBox="1"/>
      </xdr:nvSpPr>
      <xdr:spPr>
        <a:xfrm>
          <a:off x="2673428" y="1353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94081</xdr:rowOff>
    </xdr:from>
    <xdr:to>
      <xdr:col>10</xdr:col>
      <xdr:colOff>165100</xdr:colOff>
      <xdr:row>79</xdr:row>
      <xdr:rowOff>24231</xdr:rowOff>
    </xdr:to>
    <xdr:sp macro="" textlink="">
      <xdr:nvSpPr>
        <xdr:cNvPr id="204" name="楕円 203"/>
        <xdr:cNvSpPr/>
      </xdr:nvSpPr>
      <xdr:spPr>
        <a:xfrm>
          <a:off x="1968500" y="134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15358</xdr:rowOff>
    </xdr:from>
    <xdr:ext cx="469744" cy="259045"/>
    <xdr:sp macro="" textlink="">
      <xdr:nvSpPr>
        <xdr:cNvPr id="205" name="テキスト ボックス 204"/>
        <xdr:cNvSpPr txBox="1"/>
      </xdr:nvSpPr>
      <xdr:spPr>
        <a:xfrm>
          <a:off x="1784428" y="1355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89509</xdr:rowOff>
    </xdr:from>
    <xdr:to>
      <xdr:col>6</xdr:col>
      <xdr:colOff>38100</xdr:colOff>
      <xdr:row>79</xdr:row>
      <xdr:rowOff>19659</xdr:rowOff>
    </xdr:to>
    <xdr:sp macro="" textlink="">
      <xdr:nvSpPr>
        <xdr:cNvPr id="206" name="楕円 205"/>
        <xdr:cNvSpPr/>
      </xdr:nvSpPr>
      <xdr:spPr>
        <a:xfrm>
          <a:off x="1079500" y="1346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10786</xdr:rowOff>
    </xdr:from>
    <xdr:ext cx="469744" cy="259045"/>
    <xdr:sp macro="" textlink="">
      <xdr:nvSpPr>
        <xdr:cNvPr id="207" name="テキスト ボックス 206"/>
        <xdr:cNvSpPr txBox="1"/>
      </xdr:nvSpPr>
      <xdr:spPr>
        <a:xfrm>
          <a:off x="895428" y="1355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143663</xdr:rowOff>
    </xdr:from>
    <xdr:to>
      <xdr:col>24</xdr:col>
      <xdr:colOff>63500</xdr:colOff>
      <xdr:row>97</xdr:row>
      <xdr:rowOff>92292</xdr:rowOff>
    </xdr:to>
    <xdr:cxnSp macro="">
      <xdr:nvCxnSpPr>
        <xdr:cNvPr id="239" name="直線コネクタ 238"/>
        <xdr:cNvCxnSpPr/>
      </xdr:nvCxnSpPr>
      <xdr:spPr>
        <a:xfrm flipV="1">
          <a:off x="3797300" y="16602863"/>
          <a:ext cx="838200" cy="1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92292</xdr:rowOff>
    </xdr:from>
    <xdr:to>
      <xdr:col>19</xdr:col>
      <xdr:colOff>177800</xdr:colOff>
      <xdr:row>98</xdr:row>
      <xdr:rowOff>48096</xdr:rowOff>
    </xdr:to>
    <xdr:cxnSp macro="">
      <xdr:nvCxnSpPr>
        <xdr:cNvPr id="242" name="直線コネクタ 241"/>
        <xdr:cNvCxnSpPr/>
      </xdr:nvCxnSpPr>
      <xdr:spPr>
        <a:xfrm flipV="1">
          <a:off x="2908300" y="16722942"/>
          <a:ext cx="889000" cy="1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39922</xdr:rowOff>
    </xdr:from>
    <xdr:to>
      <xdr:col>15</xdr:col>
      <xdr:colOff>50800</xdr:colOff>
      <xdr:row>98</xdr:row>
      <xdr:rowOff>48096</xdr:rowOff>
    </xdr:to>
    <xdr:cxnSp macro="">
      <xdr:nvCxnSpPr>
        <xdr:cNvPr id="245" name="直線コネクタ 244"/>
        <xdr:cNvCxnSpPr/>
      </xdr:nvCxnSpPr>
      <xdr:spPr>
        <a:xfrm>
          <a:off x="2019300" y="16670572"/>
          <a:ext cx="889000" cy="17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39922</xdr:rowOff>
    </xdr:from>
    <xdr:to>
      <xdr:col>10</xdr:col>
      <xdr:colOff>114300</xdr:colOff>
      <xdr:row>98</xdr:row>
      <xdr:rowOff>141518</xdr:rowOff>
    </xdr:to>
    <xdr:cxnSp macro="">
      <xdr:nvCxnSpPr>
        <xdr:cNvPr id="248" name="直線コネクタ 247"/>
        <xdr:cNvCxnSpPr/>
      </xdr:nvCxnSpPr>
      <xdr:spPr>
        <a:xfrm flipV="1">
          <a:off x="1130300" y="16670572"/>
          <a:ext cx="889000" cy="27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92863</xdr:rowOff>
    </xdr:from>
    <xdr:to>
      <xdr:col>24</xdr:col>
      <xdr:colOff>114300</xdr:colOff>
      <xdr:row>97</xdr:row>
      <xdr:rowOff>23013</xdr:rowOff>
    </xdr:to>
    <xdr:sp macro="" textlink="">
      <xdr:nvSpPr>
        <xdr:cNvPr id="258" name="楕円 257"/>
        <xdr:cNvSpPr/>
      </xdr:nvSpPr>
      <xdr:spPr>
        <a:xfrm>
          <a:off x="4584700" y="1655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115740</xdr:rowOff>
    </xdr:from>
    <xdr:ext cx="599010" cy="259045"/>
    <xdr:sp macro="" textlink="">
      <xdr:nvSpPr>
        <xdr:cNvPr id="259" name="扶助費該当値テキスト"/>
        <xdr:cNvSpPr txBox="1"/>
      </xdr:nvSpPr>
      <xdr:spPr>
        <a:xfrm>
          <a:off x="4686300" y="1640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41492</xdr:rowOff>
    </xdr:from>
    <xdr:to>
      <xdr:col>20</xdr:col>
      <xdr:colOff>38100</xdr:colOff>
      <xdr:row>97</xdr:row>
      <xdr:rowOff>143092</xdr:rowOff>
    </xdr:to>
    <xdr:sp macro="" textlink="">
      <xdr:nvSpPr>
        <xdr:cNvPr id="260" name="楕円 259"/>
        <xdr:cNvSpPr/>
      </xdr:nvSpPr>
      <xdr:spPr>
        <a:xfrm>
          <a:off x="3746500" y="166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134219</xdr:rowOff>
    </xdr:from>
    <xdr:ext cx="599010" cy="259045"/>
    <xdr:sp macro="" textlink="">
      <xdr:nvSpPr>
        <xdr:cNvPr id="261" name="テキスト ボックス 260"/>
        <xdr:cNvSpPr txBox="1"/>
      </xdr:nvSpPr>
      <xdr:spPr>
        <a:xfrm>
          <a:off x="3497795" y="1676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168746</xdr:rowOff>
    </xdr:from>
    <xdr:to>
      <xdr:col>15</xdr:col>
      <xdr:colOff>101600</xdr:colOff>
      <xdr:row>98</xdr:row>
      <xdr:rowOff>98896</xdr:rowOff>
    </xdr:to>
    <xdr:sp macro="" textlink="">
      <xdr:nvSpPr>
        <xdr:cNvPr id="262" name="楕円 261"/>
        <xdr:cNvSpPr/>
      </xdr:nvSpPr>
      <xdr:spPr>
        <a:xfrm>
          <a:off x="2857500" y="167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90023</xdr:rowOff>
    </xdr:from>
    <xdr:ext cx="599010" cy="259045"/>
    <xdr:sp macro="" textlink="">
      <xdr:nvSpPr>
        <xdr:cNvPr id="263" name="テキスト ボックス 262"/>
        <xdr:cNvSpPr txBox="1"/>
      </xdr:nvSpPr>
      <xdr:spPr>
        <a:xfrm>
          <a:off x="2608795" y="1689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160572</xdr:rowOff>
    </xdr:from>
    <xdr:to>
      <xdr:col>10</xdr:col>
      <xdr:colOff>165100</xdr:colOff>
      <xdr:row>97</xdr:row>
      <xdr:rowOff>90722</xdr:rowOff>
    </xdr:to>
    <xdr:sp macro="" textlink="">
      <xdr:nvSpPr>
        <xdr:cNvPr id="264" name="楕円 263"/>
        <xdr:cNvSpPr/>
      </xdr:nvSpPr>
      <xdr:spPr>
        <a:xfrm>
          <a:off x="1968500" y="166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107249</xdr:rowOff>
    </xdr:from>
    <xdr:ext cx="599010" cy="259045"/>
    <xdr:sp macro="" textlink="">
      <xdr:nvSpPr>
        <xdr:cNvPr id="265" name="テキスト ボックス 264"/>
        <xdr:cNvSpPr txBox="1"/>
      </xdr:nvSpPr>
      <xdr:spPr>
        <a:xfrm>
          <a:off x="1719795" y="1639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90718</xdr:rowOff>
    </xdr:from>
    <xdr:to>
      <xdr:col>6</xdr:col>
      <xdr:colOff>38100</xdr:colOff>
      <xdr:row>99</xdr:row>
      <xdr:rowOff>20868</xdr:rowOff>
    </xdr:to>
    <xdr:sp macro="" textlink="">
      <xdr:nvSpPr>
        <xdr:cNvPr id="266" name="楕円 265"/>
        <xdr:cNvSpPr/>
      </xdr:nvSpPr>
      <xdr:spPr>
        <a:xfrm>
          <a:off x="1079500" y="168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37395</xdr:rowOff>
    </xdr:from>
    <xdr:ext cx="599010" cy="259045"/>
    <xdr:sp macro="" textlink="">
      <xdr:nvSpPr>
        <xdr:cNvPr id="267" name="テキスト ボックス 266"/>
        <xdr:cNvSpPr txBox="1"/>
      </xdr:nvSpPr>
      <xdr:spPr>
        <a:xfrm>
          <a:off x="830795" y="1666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36944</xdr:rowOff>
    </xdr:from>
    <xdr:to>
      <xdr:col>55</xdr:col>
      <xdr:colOff>0</xdr:colOff>
      <xdr:row>37</xdr:row>
      <xdr:rowOff>77673</xdr:rowOff>
    </xdr:to>
    <xdr:cxnSp macro="">
      <xdr:nvCxnSpPr>
        <xdr:cNvPr id="296" name="直線コネクタ 295"/>
        <xdr:cNvCxnSpPr/>
      </xdr:nvCxnSpPr>
      <xdr:spPr>
        <a:xfrm>
          <a:off x="9639300" y="6380594"/>
          <a:ext cx="8382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36944</xdr:rowOff>
    </xdr:from>
    <xdr:to>
      <xdr:col>50</xdr:col>
      <xdr:colOff>114300</xdr:colOff>
      <xdr:row>37</xdr:row>
      <xdr:rowOff>49677</xdr:rowOff>
    </xdr:to>
    <xdr:cxnSp macro="">
      <xdr:nvCxnSpPr>
        <xdr:cNvPr id="299" name="直線コネクタ 298"/>
        <xdr:cNvCxnSpPr/>
      </xdr:nvCxnSpPr>
      <xdr:spPr>
        <a:xfrm flipV="1">
          <a:off x="8750300" y="6380594"/>
          <a:ext cx="889000" cy="1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49677</xdr:rowOff>
    </xdr:from>
    <xdr:to>
      <xdr:col>45</xdr:col>
      <xdr:colOff>177800</xdr:colOff>
      <xdr:row>37</xdr:row>
      <xdr:rowOff>89827</xdr:rowOff>
    </xdr:to>
    <xdr:cxnSp macro="">
      <xdr:nvCxnSpPr>
        <xdr:cNvPr id="302" name="直線コネクタ 301"/>
        <xdr:cNvCxnSpPr/>
      </xdr:nvCxnSpPr>
      <xdr:spPr>
        <a:xfrm flipV="1">
          <a:off x="7861300" y="6393327"/>
          <a:ext cx="889000" cy="4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171391</xdr:rowOff>
    </xdr:from>
    <xdr:to>
      <xdr:col>41</xdr:col>
      <xdr:colOff>50800</xdr:colOff>
      <xdr:row>37</xdr:row>
      <xdr:rowOff>89827</xdr:rowOff>
    </xdr:to>
    <xdr:cxnSp macro="">
      <xdr:nvCxnSpPr>
        <xdr:cNvPr id="305" name="直線コネクタ 304"/>
        <xdr:cNvCxnSpPr/>
      </xdr:nvCxnSpPr>
      <xdr:spPr>
        <a:xfrm>
          <a:off x="6972300" y="5657791"/>
          <a:ext cx="889000" cy="77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26873</xdr:rowOff>
    </xdr:from>
    <xdr:to>
      <xdr:col>55</xdr:col>
      <xdr:colOff>50800</xdr:colOff>
      <xdr:row>37</xdr:row>
      <xdr:rowOff>128473</xdr:rowOff>
    </xdr:to>
    <xdr:sp macro="" textlink="">
      <xdr:nvSpPr>
        <xdr:cNvPr id="315" name="楕円 314"/>
        <xdr:cNvSpPr/>
      </xdr:nvSpPr>
      <xdr:spPr>
        <a:xfrm>
          <a:off x="10426700" y="63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5300</xdr:rowOff>
    </xdr:from>
    <xdr:ext cx="534377" cy="259045"/>
    <xdr:sp macro="" textlink="">
      <xdr:nvSpPr>
        <xdr:cNvPr id="316" name="補助費等該当値テキスト"/>
        <xdr:cNvSpPr txBox="1"/>
      </xdr:nvSpPr>
      <xdr:spPr>
        <a:xfrm>
          <a:off x="10528300" y="634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157594</xdr:rowOff>
    </xdr:from>
    <xdr:to>
      <xdr:col>50</xdr:col>
      <xdr:colOff>165100</xdr:colOff>
      <xdr:row>37</xdr:row>
      <xdr:rowOff>87744</xdr:rowOff>
    </xdr:to>
    <xdr:sp macro="" textlink="">
      <xdr:nvSpPr>
        <xdr:cNvPr id="317" name="楕円 316"/>
        <xdr:cNvSpPr/>
      </xdr:nvSpPr>
      <xdr:spPr>
        <a:xfrm>
          <a:off x="9588500" y="63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78871</xdr:rowOff>
    </xdr:from>
    <xdr:ext cx="534377" cy="259045"/>
    <xdr:sp macro="" textlink="">
      <xdr:nvSpPr>
        <xdr:cNvPr id="318" name="テキスト ボックス 317"/>
        <xdr:cNvSpPr txBox="1"/>
      </xdr:nvSpPr>
      <xdr:spPr>
        <a:xfrm>
          <a:off x="9372111" y="642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170327</xdr:rowOff>
    </xdr:from>
    <xdr:to>
      <xdr:col>46</xdr:col>
      <xdr:colOff>38100</xdr:colOff>
      <xdr:row>37</xdr:row>
      <xdr:rowOff>100477</xdr:rowOff>
    </xdr:to>
    <xdr:sp macro="" textlink="">
      <xdr:nvSpPr>
        <xdr:cNvPr id="319" name="楕円 318"/>
        <xdr:cNvSpPr/>
      </xdr:nvSpPr>
      <xdr:spPr>
        <a:xfrm>
          <a:off x="8699500" y="634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91604</xdr:rowOff>
    </xdr:from>
    <xdr:ext cx="534377" cy="259045"/>
    <xdr:sp macro="" textlink="">
      <xdr:nvSpPr>
        <xdr:cNvPr id="320" name="テキスト ボックス 319"/>
        <xdr:cNvSpPr txBox="1"/>
      </xdr:nvSpPr>
      <xdr:spPr>
        <a:xfrm>
          <a:off x="8483111" y="643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39027</xdr:rowOff>
    </xdr:from>
    <xdr:to>
      <xdr:col>41</xdr:col>
      <xdr:colOff>101600</xdr:colOff>
      <xdr:row>37</xdr:row>
      <xdr:rowOff>140627</xdr:rowOff>
    </xdr:to>
    <xdr:sp macro="" textlink="">
      <xdr:nvSpPr>
        <xdr:cNvPr id="321" name="楕円 320"/>
        <xdr:cNvSpPr/>
      </xdr:nvSpPr>
      <xdr:spPr>
        <a:xfrm>
          <a:off x="7810500" y="638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131754</xdr:rowOff>
    </xdr:from>
    <xdr:ext cx="534377" cy="259045"/>
    <xdr:sp macro="" textlink="">
      <xdr:nvSpPr>
        <xdr:cNvPr id="322" name="テキスト ボックス 321"/>
        <xdr:cNvSpPr txBox="1"/>
      </xdr:nvSpPr>
      <xdr:spPr>
        <a:xfrm>
          <a:off x="7594111" y="647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120591</xdr:rowOff>
    </xdr:from>
    <xdr:to>
      <xdr:col>36</xdr:col>
      <xdr:colOff>165100</xdr:colOff>
      <xdr:row>33</xdr:row>
      <xdr:rowOff>50741</xdr:rowOff>
    </xdr:to>
    <xdr:sp macro="" textlink="">
      <xdr:nvSpPr>
        <xdr:cNvPr id="323" name="楕円 322"/>
        <xdr:cNvSpPr/>
      </xdr:nvSpPr>
      <xdr:spPr>
        <a:xfrm>
          <a:off x="6921500" y="56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41868</xdr:rowOff>
    </xdr:from>
    <xdr:ext cx="599010" cy="259045"/>
    <xdr:sp macro="" textlink="">
      <xdr:nvSpPr>
        <xdr:cNvPr id="324" name="テキスト ボックス 323"/>
        <xdr:cNvSpPr txBox="1"/>
      </xdr:nvSpPr>
      <xdr:spPr>
        <a:xfrm>
          <a:off x="6672795" y="569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86992</xdr:rowOff>
    </xdr:from>
    <xdr:to>
      <xdr:col>55</xdr:col>
      <xdr:colOff>0</xdr:colOff>
      <xdr:row>57</xdr:row>
      <xdr:rowOff>47977</xdr:rowOff>
    </xdr:to>
    <xdr:cxnSp macro="">
      <xdr:nvCxnSpPr>
        <xdr:cNvPr id="355" name="直線コネクタ 354"/>
        <xdr:cNvCxnSpPr/>
      </xdr:nvCxnSpPr>
      <xdr:spPr>
        <a:xfrm flipV="1">
          <a:off x="9639300" y="9173842"/>
          <a:ext cx="838200" cy="64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47977</xdr:rowOff>
    </xdr:from>
    <xdr:to>
      <xdr:col>50</xdr:col>
      <xdr:colOff>114300</xdr:colOff>
      <xdr:row>58</xdr:row>
      <xdr:rowOff>91237</xdr:rowOff>
    </xdr:to>
    <xdr:cxnSp macro="">
      <xdr:nvCxnSpPr>
        <xdr:cNvPr id="358" name="直線コネクタ 357"/>
        <xdr:cNvCxnSpPr/>
      </xdr:nvCxnSpPr>
      <xdr:spPr>
        <a:xfrm flipV="1">
          <a:off x="8750300" y="9820627"/>
          <a:ext cx="889000" cy="21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164977</xdr:rowOff>
    </xdr:from>
    <xdr:to>
      <xdr:col>45</xdr:col>
      <xdr:colOff>177800</xdr:colOff>
      <xdr:row>58</xdr:row>
      <xdr:rowOff>91237</xdr:rowOff>
    </xdr:to>
    <xdr:cxnSp macro="">
      <xdr:nvCxnSpPr>
        <xdr:cNvPr id="361" name="直線コネクタ 360"/>
        <xdr:cNvCxnSpPr/>
      </xdr:nvCxnSpPr>
      <xdr:spPr>
        <a:xfrm>
          <a:off x="7861300" y="9937627"/>
          <a:ext cx="889000" cy="9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142704</xdr:rowOff>
    </xdr:from>
    <xdr:to>
      <xdr:col>41</xdr:col>
      <xdr:colOff>50800</xdr:colOff>
      <xdr:row>57</xdr:row>
      <xdr:rowOff>164977</xdr:rowOff>
    </xdr:to>
    <xdr:cxnSp macro="">
      <xdr:nvCxnSpPr>
        <xdr:cNvPr id="364" name="直線コネクタ 363"/>
        <xdr:cNvCxnSpPr/>
      </xdr:nvCxnSpPr>
      <xdr:spPr>
        <a:xfrm>
          <a:off x="6972300" y="9572454"/>
          <a:ext cx="889000" cy="36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36192</xdr:rowOff>
    </xdr:from>
    <xdr:to>
      <xdr:col>55</xdr:col>
      <xdr:colOff>50800</xdr:colOff>
      <xdr:row>53</xdr:row>
      <xdr:rowOff>137792</xdr:rowOff>
    </xdr:to>
    <xdr:sp macro="" textlink="">
      <xdr:nvSpPr>
        <xdr:cNvPr id="374" name="楕円 373"/>
        <xdr:cNvSpPr/>
      </xdr:nvSpPr>
      <xdr:spPr>
        <a:xfrm>
          <a:off x="10426700" y="912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59069</xdr:rowOff>
    </xdr:from>
    <xdr:ext cx="534377" cy="259045"/>
    <xdr:sp macro="" textlink="">
      <xdr:nvSpPr>
        <xdr:cNvPr id="375" name="普通建設事業費該当値テキスト"/>
        <xdr:cNvSpPr txBox="1"/>
      </xdr:nvSpPr>
      <xdr:spPr>
        <a:xfrm>
          <a:off x="10528300" y="897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168627</xdr:rowOff>
    </xdr:from>
    <xdr:to>
      <xdr:col>50</xdr:col>
      <xdr:colOff>165100</xdr:colOff>
      <xdr:row>57</xdr:row>
      <xdr:rowOff>98777</xdr:rowOff>
    </xdr:to>
    <xdr:sp macro="" textlink="">
      <xdr:nvSpPr>
        <xdr:cNvPr id="376" name="楕円 375"/>
        <xdr:cNvSpPr/>
      </xdr:nvSpPr>
      <xdr:spPr>
        <a:xfrm>
          <a:off x="9588500" y="976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89904</xdr:rowOff>
    </xdr:from>
    <xdr:ext cx="534377" cy="259045"/>
    <xdr:sp macro="" textlink="">
      <xdr:nvSpPr>
        <xdr:cNvPr id="377" name="テキスト ボックス 376"/>
        <xdr:cNvSpPr txBox="1"/>
      </xdr:nvSpPr>
      <xdr:spPr>
        <a:xfrm>
          <a:off x="9372111" y="986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40437</xdr:rowOff>
    </xdr:from>
    <xdr:to>
      <xdr:col>46</xdr:col>
      <xdr:colOff>38100</xdr:colOff>
      <xdr:row>58</xdr:row>
      <xdr:rowOff>142037</xdr:rowOff>
    </xdr:to>
    <xdr:sp macro="" textlink="">
      <xdr:nvSpPr>
        <xdr:cNvPr id="378" name="楕円 377"/>
        <xdr:cNvSpPr/>
      </xdr:nvSpPr>
      <xdr:spPr>
        <a:xfrm>
          <a:off x="8699500" y="99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133164</xdr:rowOff>
    </xdr:from>
    <xdr:ext cx="534377" cy="259045"/>
    <xdr:sp macro="" textlink="">
      <xdr:nvSpPr>
        <xdr:cNvPr id="379" name="テキスト ボックス 378"/>
        <xdr:cNvSpPr txBox="1"/>
      </xdr:nvSpPr>
      <xdr:spPr>
        <a:xfrm>
          <a:off x="8483111" y="1007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114177</xdr:rowOff>
    </xdr:from>
    <xdr:to>
      <xdr:col>41</xdr:col>
      <xdr:colOff>101600</xdr:colOff>
      <xdr:row>58</xdr:row>
      <xdr:rowOff>44327</xdr:rowOff>
    </xdr:to>
    <xdr:sp macro="" textlink="">
      <xdr:nvSpPr>
        <xdr:cNvPr id="380" name="楕円 379"/>
        <xdr:cNvSpPr/>
      </xdr:nvSpPr>
      <xdr:spPr>
        <a:xfrm>
          <a:off x="7810500" y="988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35454</xdr:rowOff>
    </xdr:from>
    <xdr:ext cx="534377" cy="259045"/>
    <xdr:sp macro="" textlink="">
      <xdr:nvSpPr>
        <xdr:cNvPr id="381" name="テキスト ボックス 380"/>
        <xdr:cNvSpPr txBox="1"/>
      </xdr:nvSpPr>
      <xdr:spPr>
        <a:xfrm>
          <a:off x="7594111" y="997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91904</xdr:rowOff>
    </xdr:from>
    <xdr:to>
      <xdr:col>36</xdr:col>
      <xdr:colOff>165100</xdr:colOff>
      <xdr:row>56</xdr:row>
      <xdr:rowOff>22054</xdr:rowOff>
    </xdr:to>
    <xdr:sp macro="" textlink="">
      <xdr:nvSpPr>
        <xdr:cNvPr id="382" name="楕円 381"/>
        <xdr:cNvSpPr/>
      </xdr:nvSpPr>
      <xdr:spPr>
        <a:xfrm>
          <a:off x="6921500" y="95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38581</xdr:rowOff>
    </xdr:from>
    <xdr:ext cx="534377" cy="259045"/>
    <xdr:sp macro="" textlink="">
      <xdr:nvSpPr>
        <xdr:cNvPr id="383" name="テキスト ボックス 382"/>
        <xdr:cNvSpPr txBox="1"/>
      </xdr:nvSpPr>
      <xdr:spPr>
        <a:xfrm>
          <a:off x="6705111" y="929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37097</xdr:rowOff>
    </xdr:from>
    <xdr:to>
      <xdr:col>55</xdr:col>
      <xdr:colOff>0</xdr:colOff>
      <xdr:row>79</xdr:row>
      <xdr:rowOff>38088</xdr:rowOff>
    </xdr:to>
    <xdr:cxnSp macro="">
      <xdr:nvCxnSpPr>
        <xdr:cNvPr id="412" name="直線コネクタ 411"/>
        <xdr:cNvCxnSpPr/>
      </xdr:nvCxnSpPr>
      <xdr:spPr>
        <a:xfrm>
          <a:off x="9639300" y="13581647"/>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37097</xdr:rowOff>
    </xdr:from>
    <xdr:to>
      <xdr:col>50</xdr:col>
      <xdr:colOff>114300</xdr:colOff>
      <xdr:row>79</xdr:row>
      <xdr:rowOff>40336</xdr:rowOff>
    </xdr:to>
    <xdr:cxnSp macro="">
      <xdr:nvCxnSpPr>
        <xdr:cNvPr id="415" name="直線コネクタ 414"/>
        <xdr:cNvCxnSpPr/>
      </xdr:nvCxnSpPr>
      <xdr:spPr>
        <a:xfrm flipV="1">
          <a:off x="8750300" y="13581647"/>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13912</xdr:rowOff>
    </xdr:from>
    <xdr:to>
      <xdr:col>45</xdr:col>
      <xdr:colOff>177800</xdr:colOff>
      <xdr:row>79</xdr:row>
      <xdr:rowOff>40336</xdr:rowOff>
    </xdr:to>
    <xdr:cxnSp macro="">
      <xdr:nvCxnSpPr>
        <xdr:cNvPr id="418" name="直線コネクタ 417"/>
        <xdr:cNvCxnSpPr/>
      </xdr:nvCxnSpPr>
      <xdr:spPr>
        <a:xfrm>
          <a:off x="7861300" y="13558462"/>
          <a:ext cx="889000" cy="2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120098</xdr:rowOff>
    </xdr:from>
    <xdr:to>
      <xdr:col>41</xdr:col>
      <xdr:colOff>50800</xdr:colOff>
      <xdr:row>79</xdr:row>
      <xdr:rowOff>13912</xdr:rowOff>
    </xdr:to>
    <xdr:cxnSp macro="">
      <xdr:nvCxnSpPr>
        <xdr:cNvPr id="421" name="直線コネクタ 420"/>
        <xdr:cNvCxnSpPr/>
      </xdr:nvCxnSpPr>
      <xdr:spPr>
        <a:xfrm>
          <a:off x="6972300" y="13493198"/>
          <a:ext cx="889000" cy="6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158738</xdr:rowOff>
    </xdr:from>
    <xdr:to>
      <xdr:col>55</xdr:col>
      <xdr:colOff>50800</xdr:colOff>
      <xdr:row>79</xdr:row>
      <xdr:rowOff>88888</xdr:rowOff>
    </xdr:to>
    <xdr:sp macro="" textlink="">
      <xdr:nvSpPr>
        <xdr:cNvPr id="431" name="楕円 430"/>
        <xdr:cNvSpPr/>
      </xdr:nvSpPr>
      <xdr:spPr>
        <a:xfrm>
          <a:off x="10426700" y="1353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73665</xdr:rowOff>
    </xdr:from>
    <xdr:ext cx="378565" cy="259045"/>
    <xdr:sp macro="" textlink="">
      <xdr:nvSpPr>
        <xdr:cNvPr id="432" name="普通建設事業費 （ うち新規整備　）該当値テキスト"/>
        <xdr:cNvSpPr txBox="1"/>
      </xdr:nvSpPr>
      <xdr:spPr>
        <a:xfrm>
          <a:off x="10528300" y="13446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157747</xdr:rowOff>
    </xdr:from>
    <xdr:to>
      <xdr:col>50</xdr:col>
      <xdr:colOff>165100</xdr:colOff>
      <xdr:row>79</xdr:row>
      <xdr:rowOff>87897</xdr:rowOff>
    </xdr:to>
    <xdr:sp macro="" textlink="">
      <xdr:nvSpPr>
        <xdr:cNvPr id="433" name="楕円 432"/>
        <xdr:cNvSpPr/>
      </xdr:nvSpPr>
      <xdr:spPr>
        <a:xfrm>
          <a:off x="9588500" y="135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79024</xdr:rowOff>
    </xdr:from>
    <xdr:ext cx="378565" cy="259045"/>
    <xdr:sp macro="" textlink="">
      <xdr:nvSpPr>
        <xdr:cNvPr id="434" name="テキスト ボックス 433"/>
        <xdr:cNvSpPr txBox="1"/>
      </xdr:nvSpPr>
      <xdr:spPr>
        <a:xfrm>
          <a:off x="9450017" y="13623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160986</xdr:rowOff>
    </xdr:from>
    <xdr:to>
      <xdr:col>46</xdr:col>
      <xdr:colOff>38100</xdr:colOff>
      <xdr:row>79</xdr:row>
      <xdr:rowOff>91136</xdr:rowOff>
    </xdr:to>
    <xdr:sp macro="" textlink="">
      <xdr:nvSpPr>
        <xdr:cNvPr id="435" name="楕円 434"/>
        <xdr:cNvSpPr/>
      </xdr:nvSpPr>
      <xdr:spPr>
        <a:xfrm>
          <a:off x="8699500" y="135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82263</xdr:rowOff>
    </xdr:from>
    <xdr:ext cx="378565" cy="259045"/>
    <xdr:sp macro="" textlink="">
      <xdr:nvSpPr>
        <xdr:cNvPr id="436" name="テキスト ボックス 435"/>
        <xdr:cNvSpPr txBox="1"/>
      </xdr:nvSpPr>
      <xdr:spPr>
        <a:xfrm>
          <a:off x="8561017" y="13626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134562</xdr:rowOff>
    </xdr:from>
    <xdr:to>
      <xdr:col>41</xdr:col>
      <xdr:colOff>101600</xdr:colOff>
      <xdr:row>79</xdr:row>
      <xdr:rowOff>64712</xdr:rowOff>
    </xdr:to>
    <xdr:sp macro="" textlink="">
      <xdr:nvSpPr>
        <xdr:cNvPr id="437" name="楕円 436"/>
        <xdr:cNvSpPr/>
      </xdr:nvSpPr>
      <xdr:spPr>
        <a:xfrm>
          <a:off x="7810500" y="135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55839</xdr:rowOff>
    </xdr:from>
    <xdr:ext cx="469744" cy="259045"/>
    <xdr:sp macro="" textlink="">
      <xdr:nvSpPr>
        <xdr:cNvPr id="438" name="テキスト ボックス 437"/>
        <xdr:cNvSpPr txBox="1"/>
      </xdr:nvSpPr>
      <xdr:spPr>
        <a:xfrm>
          <a:off x="7626428" y="136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69298</xdr:rowOff>
    </xdr:from>
    <xdr:to>
      <xdr:col>36</xdr:col>
      <xdr:colOff>165100</xdr:colOff>
      <xdr:row>78</xdr:row>
      <xdr:rowOff>170898</xdr:rowOff>
    </xdr:to>
    <xdr:sp macro="" textlink="">
      <xdr:nvSpPr>
        <xdr:cNvPr id="439" name="楕円 438"/>
        <xdr:cNvSpPr/>
      </xdr:nvSpPr>
      <xdr:spPr>
        <a:xfrm>
          <a:off x="6921500" y="1344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162025</xdr:rowOff>
    </xdr:from>
    <xdr:ext cx="469744" cy="259045"/>
    <xdr:sp macro="" textlink="">
      <xdr:nvSpPr>
        <xdr:cNvPr id="440" name="テキスト ボックス 439"/>
        <xdr:cNvSpPr txBox="1"/>
      </xdr:nvSpPr>
      <xdr:spPr>
        <a:xfrm>
          <a:off x="6737428" y="1353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97256</xdr:rowOff>
    </xdr:from>
    <xdr:to>
      <xdr:col>55</xdr:col>
      <xdr:colOff>0</xdr:colOff>
      <xdr:row>97</xdr:row>
      <xdr:rowOff>14796</xdr:rowOff>
    </xdr:to>
    <xdr:cxnSp macro="">
      <xdr:nvCxnSpPr>
        <xdr:cNvPr id="469" name="直線コネクタ 468"/>
        <xdr:cNvCxnSpPr/>
      </xdr:nvCxnSpPr>
      <xdr:spPr>
        <a:xfrm flipV="1">
          <a:off x="9639300" y="15870656"/>
          <a:ext cx="838200" cy="77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14796</xdr:rowOff>
    </xdr:from>
    <xdr:to>
      <xdr:col>50</xdr:col>
      <xdr:colOff>114300</xdr:colOff>
      <xdr:row>98</xdr:row>
      <xdr:rowOff>32677</xdr:rowOff>
    </xdr:to>
    <xdr:cxnSp macro="">
      <xdr:nvCxnSpPr>
        <xdr:cNvPr id="472" name="直線コネクタ 471"/>
        <xdr:cNvCxnSpPr/>
      </xdr:nvCxnSpPr>
      <xdr:spPr>
        <a:xfrm flipV="1">
          <a:off x="8750300" y="16645446"/>
          <a:ext cx="889000" cy="18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96062</xdr:rowOff>
    </xdr:from>
    <xdr:to>
      <xdr:col>45</xdr:col>
      <xdr:colOff>177800</xdr:colOff>
      <xdr:row>98</xdr:row>
      <xdr:rowOff>32677</xdr:rowOff>
    </xdr:to>
    <xdr:cxnSp macro="">
      <xdr:nvCxnSpPr>
        <xdr:cNvPr id="475" name="直線コネクタ 474"/>
        <xdr:cNvCxnSpPr/>
      </xdr:nvCxnSpPr>
      <xdr:spPr>
        <a:xfrm>
          <a:off x="7861300" y="16726712"/>
          <a:ext cx="889000" cy="10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56756</xdr:rowOff>
    </xdr:from>
    <xdr:to>
      <xdr:col>41</xdr:col>
      <xdr:colOff>50800</xdr:colOff>
      <xdr:row>97</xdr:row>
      <xdr:rowOff>96062</xdr:rowOff>
    </xdr:to>
    <xdr:cxnSp macro="">
      <xdr:nvCxnSpPr>
        <xdr:cNvPr id="478" name="直線コネクタ 477"/>
        <xdr:cNvCxnSpPr/>
      </xdr:nvCxnSpPr>
      <xdr:spPr>
        <a:xfrm>
          <a:off x="6972300" y="16344506"/>
          <a:ext cx="889000" cy="38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46456</xdr:rowOff>
    </xdr:from>
    <xdr:to>
      <xdr:col>55</xdr:col>
      <xdr:colOff>50800</xdr:colOff>
      <xdr:row>92</xdr:row>
      <xdr:rowOff>148056</xdr:rowOff>
    </xdr:to>
    <xdr:sp macro="" textlink="">
      <xdr:nvSpPr>
        <xdr:cNvPr id="488" name="楕円 487"/>
        <xdr:cNvSpPr/>
      </xdr:nvSpPr>
      <xdr:spPr>
        <a:xfrm>
          <a:off x="10426700" y="1581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69333</xdr:rowOff>
    </xdr:from>
    <xdr:ext cx="534377" cy="259045"/>
    <xdr:sp macro="" textlink="">
      <xdr:nvSpPr>
        <xdr:cNvPr id="489" name="普通建設事業費 （ うち更新整備　）該当値テキスト"/>
        <xdr:cNvSpPr txBox="1"/>
      </xdr:nvSpPr>
      <xdr:spPr>
        <a:xfrm>
          <a:off x="10528300" y="156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135446</xdr:rowOff>
    </xdr:from>
    <xdr:to>
      <xdr:col>50</xdr:col>
      <xdr:colOff>165100</xdr:colOff>
      <xdr:row>97</xdr:row>
      <xdr:rowOff>65596</xdr:rowOff>
    </xdr:to>
    <xdr:sp macro="" textlink="">
      <xdr:nvSpPr>
        <xdr:cNvPr id="490" name="楕円 489"/>
        <xdr:cNvSpPr/>
      </xdr:nvSpPr>
      <xdr:spPr>
        <a:xfrm>
          <a:off x="9588500" y="165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82123</xdr:rowOff>
    </xdr:from>
    <xdr:ext cx="534377" cy="259045"/>
    <xdr:sp macro="" textlink="">
      <xdr:nvSpPr>
        <xdr:cNvPr id="491" name="テキスト ボックス 490"/>
        <xdr:cNvSpPr txBox="1"/>
      </xdr:nvSpPr>
      <xdr:spPr>
        <a:xfrm>
          <a:off x="9372111" y="163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153327</xdr:rowOff>
    </xdr:from>
    <xdr:to>
      <xdr:col>46</xdr:col>
      <xdr:colOff>38100</xdr:colOff>
      <xdr:row>98</xdr:row>
      <xdr:rowOff>83477</xdr:rowOff>
    </xdr:to>
    <xdr:sp macro="" textlink="">
      <xdr:nvSpPr>
        <xdr:cNvPr id="492" name="楕円 491"/>
        <xdr:cNvSpPr/>
      </xdr:nvSpPr>
      <xdr:spPr>
        <a:xfrm>
          <a:off x="8699500" y="167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74604</xdr:rowOff>
    </xdr:from>
    <xdr:ext cx="534377" cy="259045"/>
    <xdr:sp macro="" textlink="">
      <xdr:nvSpPr>
        <xdr:cNvPr id="493" name="テキスト ボックス 492"/>
        <xdr:cNvSpPr txBox="1"/>
      </xdr:nvSpPr>
      <xdr:spPr>
        <a:xfrm>
          <a:off x="8483111" y="168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45262</xdr:rowOff>
    </xdr:from>
    <xdr:to>
      <xdr:col>41</xdr:col>
      <xdr:colOff>101600</xdr:colOff>
      <xdr:row>97</xdr:row>
      <xdr:rowOff>146862</xdr:rowOff>
    </xdr:to>
    <xdr:sp macro="" textlink="">
      <xdr:nvSpPr>
        <xdr:cNvPr id="494" name="楕円 493"/>
        <xdr:cNvSpPr/>
      </xdr:nvSpPr>
      <xdr:spPr>
        <a:xfrm>
          <a:off x="7810500" y="1667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137989</xdr:rowOff>
    </xdr:from>
    <xdr:ext cx="534377" cy="259045"/>
    <xdr:sp macro="" textlink="">
      <xdr:nvSpPr>
        <xdr:cNvPr id="495" name="テキスト ボックス 494"/>
        <xdr:cNvSpPr txBox="1"/>
      </xdr:nvSpPr>
      <xdr:spPr>
        <a:xfrm>
          <a:off x="7594111" y="1676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5956</xdr:rowOff>
    </xdr:from>
    <xdr:to>
      <xdr:col>36</xdr:col>
      <xdr:colOff>165100</xdr:colOff>
      <xdr:row>95</xdr:row>
      <xdr:rowOff>107556</xdr:rowOff>
    </xdr:to>
    <xdr:sp macro="" textlink="">
      <xdr:nvSpPr>
        <xdr:cNvPr id="496" name="楕円 495"/>
        <xdr:cNvSpPr/>
      </xdr:nvSpPr>
      <xdr:spPr>
        <a:xfrm>
          <a:off x="6921500" y="1629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124083</xdr:rowOff>
    </xdr:from>
    <xdr:ext cx="534377" cy="259045"/>
    <xdr:sp macro="" textlink="">
      <xdr:nvSpPr>
        <xdr:cNvPr id="497" name="テキスト ボックス 496"/>
        <xdr:cNvSpPr txBox="1"/>
      </xdr:nvSpPr>
      <xdr:spPr>
        <a:xfrm>
          <a:off x="6705111" y="160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77695</xdr:rowOff>
    </xdr:from>
    <xdr:to>
      <xdr:col>85</xdr:col>
      <xdr:colOff>127000</xdr:colOff>
      <xdr:row>39</xdr:row>
      <xdr:rowOff>89876</xdr:rowOff>
    </xdr:to>
    <xdr:cxnSp macro="">
      <xdr:nvCxnSpPr>
        <xdr:cNvPr id="528" name="直線コネクタ 527"/>
        <xdr:cNvCxnSpPr/>
      </xdr:nvCxnSpPr>
      <xdr:spPr>
        <a:xfrm>
          <a:off x="15481300" y="6764245"/>
          <a:ext cx="8382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77695</xdr:rowOff>
    </xdr:from>
    <xdr:to>
      <xdr:col>81</xdr:col>
      <xdr:colOff>50800</xdr:colOff>
      <xdr:row>39</xdr:row>
      <xdr:rowOff>89027</xdr:rowOff>
    </xdr:to>
    <xdr:cxnSp macro="">
      <xdr:nvCxnSpPr>
        <xdr:cNvPr id="531" name="直線コネクタ 530"/>
        <xdr:cNvCxnSpPr/>
      </xdr:nvCxnSpPr>
      <xdr:spPr>
        <a:xfrm flipV="1">
          <a:off x="14592300" y="6764245"/>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89027</xdr:rowOff>
    </xdr:from>
    <xdr:to>
      <xdr:col>76</xdr:col>
      <xdr:colOff>114300</xdr:colOff>
      <xdr:row>39</xdr:row>
      <xdr:rowOff>90736</xdr:rowOff>
    </xdr:to>
    <xdr:cxnSp macro="">
      <xdr:nvCxnSpPr>
        <xdr:cNvPr id="534" name="直線コネクタ 533"/>
        <xdr:cNvCxnSpPr/>
      </xdr:nvCxnSpPr>
      <xdr:spPr>
        <a:xfrm flipV="1">
          <a:off x="13703300" y="6775577"/>
          <a:ext cx="88900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90736</xdr:rowOff>
    </xdr:from>
    <xdr:to>
      <xdr:col>71</xdr:col>
      <xdr:colOff>177800</xdr:colOff>
      <xdr:row>39</xdr:row>
      <xdr:rowOff>94960</xdr:rowOff>
    </xdr:to>
    <xdr:cxnSp macro="">
      <xdr:nvCxnSpPr>
        <xdr:cNvPr id="537" name="直線コネクタ 536"/>
        <xdr:cNvCxnSpPr/>
      </xdr:nvCxnSpPr>
      <xdr:spPr>
        <a:xfrm flipV="1">
          <a:off x="12814300" y="6777286"/>
          <a:ext cx="8890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39076</xdr:rowOff>
    </xdr:from>
    <xdr:to>
      <xdr:col>85</xdr:col>
      <xdr:colOff>177800</xdr:colOff>
      <xdr:row>39</xdr:row>
      <xdr:rowOff>140676</xdr:rowOff>
    </xdr:to>
    <xdr:sp macro="" textlink="">
      <xdr:nvSpPr>
        <xdr:cNvPr id="547" name="楕円 546"/>
        <xdr:cNvSpPr/>
      </xdr:nvSpPr>
      <xdr:spPr>
        <a:xfrm>
          <a:off x="16268700" y="67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78565" cy="259045"/>
    <xdr:sp macro="" textlink="">
      <xdr:nvSpPr>
        <xdr:cNvPr id="548" name="災害復旧事業費該当値テキスト"/>
        <xdr:cNvSpPr txBox="1"/>
      </xdr:nvSpPr>
      <xdr:spPr>
        <a:xfrm>
          <a:off x="16370300" y="669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26895</xdr:rowOff>
    </xdr:from>
    <xdr:to>
      <xdr:col>81</xdr:col>
      <xdr:colOff>101600</xdr:colOff>
      <xdr:row>39</xdr:row>
      <xdr:rowOff>128495</xdr:rowOff>
    </xdr:to>
    <xdr:sp macro="" textlink="">
      <xdr:nvSpPr>
        <xdr:cNvPr id="549" name="楕円 548"/>
        <xdr:cNvSpPr/>
      </xdr:nvSpPr>
      <xdr:spPr>
        <a:xfrm>
          <a:off x="15430500" y="671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145022</xdr:rowOff>
    </xdr:from>
    <xdr:ext cx="469744" cy="259045"/>
    <xdr:sp macro="" textlink="">
      <xdr:nvSpPr>
        <xdr:cNvPr id="550" name="テキスト ボックス 549"/>
        <xdr:cNvSpPr txBox="1"/>
      </xdr:nvSpPr>
      <xdr:spPr>
        <a:xfrm>
          <a:off x="15246428" y="648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38227</xdr:rowOff>
    </xdr:from>
    <xdr:to>
      <xdr:col>76</xdr:col>
      <xdr:colOff>165100</xdr:colOff>
      <xdr:row>39</xdr:row>
      <xdr:rowOff>139827</xdr:rowOff>
    </xdr:to>
    <xdr:sp macro="" textlink="">
      <xdr:nvSpPr>
        <xdr:cNvPr id="551" name="楕円 550"/>
        <xdr:cNvSpPr/>
      </xdr:nvSpPr>
      <xdr:spPr>
        <a:xfrm>
          <a:off x="14541500" y="672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130954</xdr:rowOff>
    </xdr:from>
    <xdr:ext cx="378565" cy="259045"/>
    <xdr:sp macro="" textlink="">
      <xdr:nvSpPr>
        <xdr:cNvPr id="552" name="テキスト ボックス 551"/>
        <xdr:cNvSpPr txBox="1"/>
      </xdr:nvSpPr>
      <xdr:spPr>
        <a:xfrm>
          <a:off x="14403017" y="6817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39936</xdr:rowOff>
    </xdr:from>
    <xdr:to>
      <xdr:col>72</xdr:col>
      <xdr:colOff>38100</xdr:colOff>
      <xdr:row>39</xdr:row>
      <xdr:rowOff>141536</xdr:rowOff>
    </xdr:to>
    <xdr:sp macro="" textlink="">
      <xdr:nvSpPr>
        <xdr:cNvPr id="553" name="楕円 552"/>
        <xdr:cNvSpPr/>
      </xdr:nvSpPr>
      <xdr:spPr>
        <a:xfrm>
          <a:off x="13652500" y="67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132663</xdr:rowOff>
    </xdr:from>
    <xdr:ext cx="378565" cy="259045"/>
    <xdr:sp macro="" textlink="">
      <xdr:nvSpPr>
        <xdr:cNvPr id="554" name="テキスト ボックス 553"/>
        <xdr:cNvSpPr txBox="1"/>
      </xdr:nvSpPr>
      <xdr:spPr>
        <a:xfrm>
          <a:off x="13514017" y="6819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44160</xdr:rowOff>
    </xdr:from>
    <xdr:to>
      <xdr:col>67</xdr:col>
      <xdr:colOff>101600</xdr:colOff>
      <xdr:row>39</xdr:row>
      <xdr:rowOff>145760</xdr:rowOff>
    </xdr:to>
    <xdr:sp macro="" textlink="">
      <xdr:nvSpPr>
        <xdr:cNvPr id="555" name="楕円 554"/>
        <xdr:cNvSpPr/>
      </xdr:nvSpPr>
      <xdr:spPr>
        <a:xfrm>
          <a:off x="12763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136887</xdr:rowOff>
    </xdr:from>
    <xdr:ext cx="378565" cy="259045"/>
    <xdr:sp macro="" textlink="">
      <xdr:nvSpPr>
        <xdr:cNvPr id="556" name="テキスト ボックス 555"/>
        <xdr:cNvSpPr txBox="1"/>
      </xdr:nvSpPr>
      <xdr:spPr>
        <a:xfrm>
          <a:off x="12625017" y="6823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96825</xdr:rowOff>
    </xdr:from>
    <xdr:to>
      <xdr:col>85</xdr:col>
      <xdr:colOff>127000</xdr:colOff>
      <xdr:row>76</xdr:row>
      <xdr:rowOff>136830</xdr:rowOff>
    </xdr:to>
    <xdr:cxnSp macro="">
      <xdr:nvCxnSpPr>
        <xdr:cNvPr id="634" name="直線コネクタ 633"/>
        <xdr:cNvCxnSpPr/>
      </xdr:nvCxnSpPr>
      <xdr:spPr>
        <a:xfrm>
          <a:off x="15481300" y="131270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74385</xdr:rowOff>
    </xdr:from>
    <xdr:to>
      <xdr:col>81</xdr:col>
      <xdr:colOff>50800</xdr:colOff>
      <xdr:row>76</xdr:row>
      <xdr:rowOff>96825</xdr:rowOff>
    </xdr:to>
    <xdr:cxnSp macro="">
      <xdr:nvCxnSpPr>
        <xdr:cNvPr id="637" name="直線コネクタ 636"/>
        <xdr:cNvCxnSpPr/>
      </xdr:nvCxnSpPr>
      <xdr:spPr>
        <a:xfrm>
          <a:off x="14592300" y="13104585"/>
          <a:ext cx="889000" cy="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65760</xdr:rowOff>
    </xdr:from>
    <xdr:to>
      <xdr:col>76</xdr:col>
      <xdr:colOff>114300</xdr:colOff>
      <xdr:row>76</xdr:row>
      <xdr:rowOff>74385</xdr:rowOff>
    </xdr:to>
    <xdr:cxnSp macro="">
      <xdr:nvCxnSpPr>
        <xdr:cNvPr id="640" name="直線コネクタ 639"/>
        <xdr:cNvCxnSpPr/>
      </xdr:nvCxnSpPr>
      <xdr:spPr>
        <a:xfrm>
          <a:off x="13703300" y="13095960"/>
          <a:ext cx="889000" cy="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65760</xdr:rowOff>
    </xdr:from>
    <xdr:to>
      <xdr:col>71</xdr:col>
      <xdr:colOff>177800</xdr:colOff>
      <xdr:row>76</xdr:row>
      <xdr:rowOff>71932</xdr:rowOff>
    </xdr:to>
    <xdr:cxnSp macro="">
      <xdr:nvCxnSpPr>
        <xdr:cNvPr id="643" name="直線コネクタ 642"/>
        <xdr:cNvCxnSpPr/>
      </xdr:nvCxnSpPr>
      <xdr:spPr>
        <a:xfrm flipV="1">
          <a:off x="12814300" y="13095960"/>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86030</xdr:rowOff>
    </xdr:from>
    <xdr:to>
      <xdr:col>85</xdr:col>
      <xdr:colOff>177800</xdr:colOff>
      <xdr:row>77</xdr:row>
      <xdr:rowOff>16180</xdr:rowOff>
    </xdr:to>
    <xdr:sp macro="" textlink="">
      <xdr:nvSpPr>
        <xdr:cNvPr id="653" name="楕円 652"/>
        <xdr:cNvSpPr/>
      </xdr:nvSpPr>
      <xdr:spPr>
        <a:xfrm>
          <a:off x="16268700" y="131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64457</xdr:rowOff>
    </xdr:from>
    <xdr:ext cx="534377" cy="259045"/>
    <xdr:sp macro="" textlink="">
      <xdr:nvSpPr>
        <xdr:cNvPr id="654" name="公債費該当値テキスト"/>
        <xdr:cNvSpPr txBox="1"/>
      </xdr:nvSpPr>
      <xdr:spPr>
        <a:xfrm>
          <a:off x="16370300" y="130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46025</xdr:rowOff>
    </xdr:from>
    <xdr:to>
      <xdr:col>81</xdr:col>
      <xdr:colOff>101600</xdr:colOff>
      <xdr:row>76</xdr:row>
      <xdr:rowOff>147625</xdr:rowOff>
    </xdr:to>
    <xdr:sp macro="" textlink="">
      <xdr:nvSpPr>
        <xdr:cNvPr id="655" name="楕円 654"/>
        <xdr:cNvSpPr/>
      </xdr:nvSpPr>
      <xdr:spPr>
        <a:xfrm>
          <a:off x="15430500" y="130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164152</xdr:rowOff>
    </xdr:from>
    <xdr:ext cx="534377" cy="259045"/>
    <xdr:sp macro="" textlink="">
      <xdr:nvSpPr>
        <xdr:cNvPr id="656" name="テキスト ボックス 655"/>
        <xdr:cNvSpPr txBox="1"/>
      </xdr:nvSpPr>
      <xdr:spPr>
        <a:xfrm>
          <a:off x="15214111" y="128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23585</xdr:rowOff>
    </xdr:from>
    <xdr:to>
      <xdr:col>76</xdr:col>
      <xdr:colOff>165100</xdr:colOff>
      <xdr:row>76</xdr:row>
      <xdr:rowOff>125185</xdr:rowOff>
    </xdr:to>
    <xdr:sp macro="" textlink="">
      <xdr:nvSpPr>
        <xdr:cNvPr id="657" name="楕円 656"/>
        <xdr:cNvSpPr/>
      </xdr:nvSpPr>
      <xdr:spPr>
        <a:xfrm>
          <a:off x="14541500" y="130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141711</xdr:rowOff>
    </xdr:from>
    <xdr:ext cx="534377" cy="259045"/>
    <xdr:sp macro="" textlink="">
      <xdr:nvSpPr>
        <xdr:cNvPr id="658" name="テキスト ボックス 657"/>
        <xdr:cNvSpPr txBox="1"/>
      </xdr:nvSpPr>
      <xdr:spPr>
        <a:xfrm>
          <a:off x="14325111" y="128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14960</xdr:rowOff>
    </xdr:from>
    <xdr:to>
      <xdr:col>72</xdr:col>
      <xdr:colOff>38100</xdr:colOff>
      <xdr:row>76</xdr:row>
      <xdr:rowOff>116560</xdr:rowOff>
    </xdr:to>
    <xdr:sp macro="" textlink="">
      <xdr:nvSpPr>
        <xdr:cNvPr id="659" name="楕円 658"/>
        <xdr:cNvSpPr/>
      </xdr:nvSpPr>
      <xdr:spPr>
        <a:xfrm>
          <a:off x="13652500" y="130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133087</xdr:rowOff>
    </xdr:from>
    <xdr:ext cx="534377" cy="259045"/>
    <xdr:sp macro="" textlink="">
      <xdr:nvSpPr>
        <xdr:cNvPr id="660" name="テキスト ボックス 659"/>
        <xdr:cNvSpPr txBox="1"/>
      </xdr:nvSpPr>
      <xdr:spPr>
        <a:xfrm>
          <a:off x="13436111" y="1282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21132</xdr:rowOff>
    </xdr:from>
    <xdr:to>
      <xdr:col>67</xdr:col>
      <xdr:colOff>101600</xdr:colOff>
      <xdr:row>76</xdr:row>
      <xdr:rowOff>122732</xdr:rowOff>
    </xdr:to>
    <xdr:sp macro="" textlink="">
      <xdr:nvSpPr>
        <xdr:cNvPr id="661" name="楕円 660"/>
        <xdr:cNvSpPr/>
      </xdr:nvSpPr>
      <xdr:spPr>
        <a:xfrm>
          <a:off x="12763500" y="130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139260</xdr:rowOff>
    </xdr:from>
    <xdr:ext cx="534377" cy="259045"/>
    <xdr:sp macro="" textlink="">
      <xdr:nvSpPr>
        <xdr:cNvPr id="662" name="テキスト ボックス 661"/>
        <xdr:cNvSpPr txBox="1"/>
      </xdr:nvSpPr>
      <xdr:spPr>
        <a:xfrm>
          <a:off x="12547111" y="1282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92791</xdr:rowOff>
    </xdr:from>
    <xdr:to>
      <xdr:col>85</xdr:col>
      <xdr:colOff>127000</xdr:colOff>
      <xdr:row>97</xdr:row>
      <xdr:rowOff>133006</xdr:rowOff>
    </xdr:to>
    <xdr:cxnSp macro="">
      <xdr:nvCxnSpPr>
        <xdr:cNvPr id="689" name="直線コネクタ 688"/>
        <xdr:cNvCxnSpPr/>
      </xdr:nvCxnSpPr>
      <xdr:spPr>
        <a:xfrm>
          <a:off x="15481300" y="16723441"/>
          <a:ext cx="838200" cy="4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92791</xdr:rowOff>
    </xdr:from>
    <xdr:to>
      <xdr:col>81</xdr:col>
      <xdr:colOff>50800</xdr:colOff>
      <xdr:row>97</xdr:row>
      <xdr:rowOff>132018</xdr:rowOff>
    </xdr:to>
    <xdr:cxnSp macro="">
      <xdr:nvCxnSpPr>
        <xdr:cNvPr id="692" name="直線コネクタ 691"/>
        <xdr:cNvCxnSpPr/>
      </xdr:nvCxnSpPr>
      <xdr:spPr>
        <a:xfrm flipV="1">
          <a:off x="14592300" y="16723441"/>
          <a:ext cx="889000" cy="3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110696</xdr:rowOff>
    </xdr:from>
    <xdr:to>
      <xdr:col>76</xdr:col>
      <xdr:colOff>114300</xdr:colOff>
      <xdr:row>97</xdr:row>
      <xdr:rowOff>132018</xdr:rowOff>
    </xdr:to>
    <xdr:cxnSp macro="">
      <xdr:nvCxnSpPr>
        <xdr:cNvPr id="695" name="直線コネクタ 694"/>
        <xdr:cNvCxnSpPr/>
      </xdr:nvCxnSpPr>
      <xdr:spPr>
        <a:xfrm>
          <a:off x="13703300" y="16741346"/>
          <a:ext cx="889000" cy="2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110696</xdr:rowOff>
    </xdr:from>
    <xdr:to>
      <xdr:col>71</xdr:col>
      <xdr:colOff>177800</xdr:colOff>
      <xdr:row>98</xdr:row>
      <xdr:rowOff>26012</xdr:rowOff>
    </xdr:to>
    <xdr:cxnSp macro="">
      <xdr:nvCxnSpPr>
        <xdr:cNvPr id="698" name="直線コネクタ 697"/>
        <xdr:cNvCxnSpPr/>
      </xdr:nvCxnSpPr>
      <xdr:spPr>
        <a:xfrm flipV="1">
          <a:off x="12814300" y="16741346"/>
          <a:ext cx="889000" cy="8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82206</xdr:rowOff>
    </xdr:from>
    <xdr:to>
      <xdr:col>85</xdr:col>
      <xdr:colOff>177800</xdr:colOff>
      <xdr:row>98</xdr:row>
      <xdr:rowOff>12356</xdr:rowOff>
    </xdr:to>
    <xdr:sp macro="" textlink="">
      <xdr:nvSpPr>
        <xdr:cNvPr id="708" name="楕円 707"/>
        <xdr:cNvSpPr/>
      </xdr:nvSpPr>
      <xdr:spPr>
        <a:xfrm>
          <a:off x="16268700" y="167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60633</xdr:rowOff>
    </xdr:from>
    <xdr:ext cx="534377" cy="259045"/>
    <xdr:sp macro="" textlink="">
      <xdr:nvSpPr>
        <xdr:cNvPr id="709" name="積立金該当値テキスト"/>
        <xdr:cNvSpPr txBox="1"/>
      </xdr:nvSpPr>
      <xdr:spPr>
        <a:xfrm>
          <a:off x="16370300"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41991</xdr:rowOff>
    </xdr:from>
    <xdr:to>
      <xdr:col>81</xdr:col>
      <xdr:colOff>101600</xdr:colOff>
      <xdr:row>97</xdr:row>
      <xdr:rowOff>143591</xdr:rowOff>
    </xdr:to>
    <xdr:sp macro="" textlink="">
      <xdr:nvSpPr>
        <xdr:cNvPr id="710" name="楕円 709"/>
        <xdr:cNvSpPr/>
      </xdr:nvSpPr>
      <xdr:spPr>
        <a:xfrm>
          <a:off x="15430500" y="1667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160118</xdr:rowOff>
    </xdr:from>
    <xdr:ext cx="534377" cy="259045"/>
    <xdr:sp macro="" textlink="">
      <xdr:nvSpPr>
        <xdr:cNvPr id="711" name="テキスト ボックス 710"/>
        <xdr:cNvSpPr txBox="1"/>
      </xdr:nvSpPr>
      <xdr:spPr>
        <a:xfrm>
          <a:off x="15214111" y="1644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81218</xdr:rowOff>
    </xdr:from>
    <xdr:to>
      <xdr:col>76</xdr:col>
      <xdr:colOff>165100</xdr:colOff>
      <xdr:row>98</xdr:row>
      <xdr:rowOff>11368</xdr:rowOff>
    </xdr:to>
    <xdr:sp macro="" textlink="">
      <xdr:nvSpPr>
        <xdr:cNvPr id="712" name="楕円 711"/>
        <xdr:cNvSpPr/>
      </xdr:nvSpPr>
      <xdr:spPr>
        <a:xfrm>
          <a:off x="14541500" y="167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2495</xdr:rowOff>
    </xdr:from>
    <xdr:ext cx="534377" cy="259045"/>
    <xdr:sp macro="" textlink="">
      <xdr:nvSpPr>
        <xdr:cNvPr id="713" name="テキスト ボックス 712"/>
        <xdr:cNvSpPr txBox="1"/>
      </xdr:nvSpPr>
      <xdr:spPr>
        <a:xfrm>
          <a:off x="14325111" y="168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59896</xdr:rowOff>
    </xdr:from>
    <xdr:to>
      <xdr:col>72</xdr:col>
      <xdr:colOff>38100</xdr:colOff>
      <xdr:row>97</xdr:row>
      <xdr:rowOff>161496</xdr:rowOff>
    </xdr:to>
    <xdr:sp macro="" textlink="">
      <xdr:nvSpPr>
        <xdr:cNvPr id="714" name="楕円 713"/>
        <xdr:cNvSpPr/>
      </xdr:nvSpPr>
      <xdr:spPr>
        <a:xfrm>
          <a:off x="13652500" y="1669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152623</xdr:rowOff>
    </xdr:from>
    <xdr:ext cx="534377" cy="259045"/>
    <xdr:sp macro="" textlink="">
      <xdr:nvSpPr>
        <xdr:cNvPr id="715" name="テキスト ボックス 714"/>
        <xdr:cNvSpPr txBox="1"/>
      </xdr:nvSpPr>
      <xdr:spPr>
        <a:xfrm>
          <a:off x="13436111" y="1678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146662</xdr:rowOff>
    </xdr:from>
    <xdr:to>
      <xdr:col>67</xdr:col>
      <xdr:colOff>101600</xdr:colOff>
      <xdr:row>98</xdr:row>
      <xdr:rowOff>76812</xdr:rowOff>
    </xdr:to>
    <xdr:sp macro="" textlink="">
      <xdr:nvSpPr>
        <xdr:cNvPr id="716" name="楕円 715"/>
        <xdr:cNvSpPr/>
      </xdr:nvSpPr>
      <xdr:spPr>
        <a:xfrm>
          <a:off x="12763500" y="167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67939</xdr:rowOff>
    </xdr:from>
    <xdr:ext cx="534377" cy="259045"/>
    <xdr:sp macro="" textlink="">
      <xdr:nvSpPr>
        <xdr:cNvPr id="717" name="テキスト ボックス 716"/>
        <xdr:cNvSpPr txBox="1"/>
      </xdr:nvSpPr>
      <xdr:spPr>
        <a:xfrm>
          <a:off x="12547111" y="1687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92654</xdr:rowOff>
    </xdr:from>
    <xdr:to>
      <xdr:col>116</xdr:col>
      <xdr:colOff>63500</xdr:colOff>
      <xdr:row>58</xdr:row>
      <xdr:rowOff>95809</xdr:rowOff>
    </xdr:to>
    <xdr:cxnSp macro="">
      <xdr:nvCxnSpPr>
        <xdr:cNvPr id="801" name="直線コネクタ 800"/>
        <xdr:cNvCxnSpPr/>
      </xdr:nvCxnSpPr>
      <xdr:spPr>
        <a:xfrm>
          <a:off x="21323300" y="10036754"/>
          <a:ext cx="8382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92654</xdr:rowOff>
    </xdr:from>
    <xdr:to>
      <xdr:col>111</xdr:col>
      <xdr:colOff>177800</xdr:colOff>
      <xdr:row>58</xdr:row>
      <xdr:rowOff>107124</xdr:rowOff>
    </xdr:to>
    <xdr:cxnSp macro="">
      <xdr:nvCxnSpPr>
        <xdr:cNvPr id="804" name="直線コネクタ 803"/>
        <xdr:cNvCxnSpPr/>
      </xdr:nvCxnSpPr>
      <xdr:spPr>
        <a:xfrm flipV="1">
          <a:off x="20434300" y="10036754"/>
          <a:ext cx="8890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107124</xdr:rowOff>
    </xdr:from>
    <xdr:to>
      <xdr:col>107</xdr:col>
      <xdr:colOff>50800</xdr:colOff>
      <xdr:row>58</xdr:row>
      <xdr:rowOff>108770</xdr:rowOff>
    </xdr:to>
    <xdr:cxnSp macro="">
      <xdr:nvCxnSpPr>
        <xdr:cNvPr id="807" name="直線コネクタ 806"/>
        <xdr:cNvCxnSpPr/>
      </xdr:nvCxnSpPr>
      <xdr:spPr>
        <a:xfrm flipV="1">
          <a:off x="19545300" y="1005122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106416</xdr:rowOff>
    </xdr:from>
    <xdr:to>
      <xdr:col>102</xdr:col>
      <xdr:colOff>114300</xdr:colOff>
      <xdr:row>58</xdr:row>
      <xdr:rowOff>108770</xdr:rowOff>
    </xdr:to>
    <xdr:cxnSp macro="">
      <xdr:nvCxnSpPr>
        <xdr:cNvPr id="810" name="直線コネクタ 809"/>
        <xdr:cNvCxnSpPr/>
      </xdr:nvCxnSpPr>
      <xdr:spPr>
        <a:xfrm>
          <a:off x="18656300" y="10050516"/>
          <a:ext cx="889000" cy="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45009</xdr:rowOff>
    </xdr:from>
    <xdr:to>
      <xdr:col>116</xdr:col>
      <xdr:colOff>114300</xdr:colOff>
      <xdr:row>58</xdr:row>
      <xdr:rowOff>146609</xdr:rowOff>
    </xdr:to>
    <xdr:sp macro="" textlink="">
      <xdr:nvSpPr>
        <xdr:cNvPr id="820" name="楕円 819"/>
        <xdr:cNvSpPr/>
      </xdr:nvSpPr>
      <xdr:spPr>
        <a:xfrm>
          <a:off x="22110700" y="99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469744" cy="259045"/>
    <xdr:sp macro="" textlink="">
      <xdr:nvSpPr>
        <xdr:cNvPr id="821" name="貸付金該当値テキスト"/>
        <xdr:cNvSpPr txBox="1"/>
      </xdr:nvSpPr>
      <xdr:spPr>
        <a:xfrm>
          <a:off x="22212300" y="99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41854</xdr:rowOff>
    </xdr:from>
    <xdr:to>
      <xdr:col>112</xdr:col>
      <xdr:colOff>38100</xdr:colOff>
      <xdr:row>58</xdr:row>
      <xdr:rowOff>143454</xdr:rowOff>
    </xdr:to>
    <xdr:sp macro="" textlink="">
      <xdr:nvSpPr>
        <xdr:cNvPr id="822" name="楕円 821"/>
        <xdr:cNvSpPr/>
      </xdr:nvSpPr>
      <xdr:spPr>
        <a:xfrm>
          <a:off x="21272500" y="998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134581</xdr:rowOff>
    </xdr:from>
    <xdr:ext cx="469744" cy="259045"/>
    <xdr:sp macro="" textlink="">
      <xdr:nvSpPr>
        <xdr:cNvPr id="823" name="テキスト ボックス 822"/>
        <xdr:cNvSpPr txBox="1"/>
      </xdr:nvSpPr>
      <xdr:spPr>
        <a:xfrm>
          <a:off x="21088428" y="1007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56324</xdr:rowOff>
    </xdr:from>
    <xdr:to>
      <xdr:col>107</xdr:col>
      <xdr:colOff>101600</xdr:colOff>
      <xdr:row>58</xdr:row>
      <xdr:rowOff>157924</xdr:rowOff>
    </xdr:to>
    <xdr:sp macro="" textlink="">
      <xdr:nvSpPr>
        <xdr:cNvPr id="824" name="楕円 823"/>
        <xdr:cNvSpPr/>
      </xdr:nvSpPr>
      <xdr:spPr>
        <a:xfrm>
          <a:off x="20383500" y="1000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149051</xdr:rowOff>
    </xdr:from>
    <xdr:ext cx="469744" cy="259045"/>
    <xdr:sp macro="" textlink="">
      <xdr:nvSpPr>
        <xdr:cNvPr id="825" name="テキスト ボックス 824"/>
        <xdr:cNvSpPr txBox="1"/>
      </xdr:nvSpPr>
      <xdr:spPr>
        <a:xfrm>
          <a:off x="20199428" y="1009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57970</xdr:rowOff>
    </xdr:from>
    <xdr:to>
      <xdr:col>102</xdr:col>
      <xdr:colOff>165100</xdr:colOff>
      <xdr:row>58</xdr:row>
      <xdr:rowOff>159570</xdr:rowOff>
    </xdr:to>
    <xdr:sp macro="" textlink="">
      <xdr:nvSpPr>
        <xdr:cNvPr id="826" name="楕円 825"/>
        <xdr:cNvSpPr/>
      </xdr:nvSpPr>
      <xdr:spPr>
        <a:xfrm>
          <a:off x="19494500" y="100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150697</xdr:rowOff>
    </xdr:from>
    <xdr:ext cx="469744" cy="259045"/>
    <xdr:sp macro="" textlink="">
      <xdr:nvSpPr>
        <xdr:cNvPr id="827" name="テキスト ボックス 826"/>
        <xdr:cNvSpPr txBox="1"/>
      </xdr:nvSpPr>
      <xdr:spPr>
        <a:xfrm>
          <a:off x="19310428" y="100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55616</xdr:rowOff>
    </xdr:from>
    <xdr:to>
      <xdr:col>98</xdr:col>
      <xdr:colOff>38100</xdr:colOff>
      <xdr:row>58</xdr:row>
      <xdr:rowOff>157216</xdr:rowOff>
    </xdr:to>
    <xdr:sp macro="" textlink="">
      <xdr:nvSpPr>
        <xdr:cNvPr id="828" name="楕円 827"/>
        <xdr:cNvSpPr/>
      </xdr:nvSpPr>
      <xdr:spPr>
        <a:xfrm>
          <a:off x="18605500" y="99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148343</xdr:rowOff>
    </xdr:from>
    <xdr:ext cx="469744" cy="259045"/>
    <xdr:sp macro="" textlink="">
      <xdr:nvSpPr>
        <xdr:cNvPr id="829" name="テキスト ボックス 828"/>
        <xdr:cNvSpPr txBox="1"/>
      </xdr:nvSpPr>
      <xdr:spPr>
        <a:xfrm>
          <a:off x="18421428" y="1009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88494</xdr:rowOff>
    </xdr:from>
    <xdr:to>
      <xdr:col>116</xdr:col>
      <xdr:colOff>63500</xdr:colOff>
      <xdr:row>73</xdr:row>
      <xdr:rowOff>146863</xdr:rowOff>
    </xdr:to>
    <xdr:cxnSp macro="">
      <xdr:nvCxnSpPr>
        <xdr:cNvPr id="859" name="直線コネクタ 858"/>
        <xdr:cNvCxnSpPr/>
      </xdr:nvCxnSpPr>
      <xdr:spPr>
        <a:xfrm flipV="1">
          <a:off x="21323300" y="12604344"/>
          <a:ext cx="8382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146863</xdr:rowOff>
    </xdr:from>
    <xdr:to>
      <xdr:col>111</xdr:col>
      <xdr:colOff>177800</xdr:colOff>
      <xdr:row>74</xdr:row>
      <xdr:rowOff>54051</xdr:rowOff>
    </xdr:to>
    <xdr:cxnSp macro="">
      <xdr:nvCxnSpPr>
        <xdr:cNvPr id="862" name="直線コネクタ 861"/>
        <xdr:cNvCxnSpPr/>
      </xdr:nvCxnSpPr>
      <xdr:spPr>
        <a:xfrm flipV="1">
          <a:off x="20434300" y="12662713"/>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54051</xdr:rowOff>
    </xdr:from>
    <xdr:to>
      <xdr:col>107</xdr:col>
      <xdr:colOff>50800</xdr:colOff>
      <xdr:row>74</xdr:row>
      <xdr:rowOff>109182</xdr:rowOff>
    </xdr:to>
    <xdr:cxnSp macro="">
      <xdr:nvCxnSpPr>
        <xdr:cNvPr id="865" name="直線コネクタ 864"/>
        <xdr:cNvCxnSpPr/>
      </xdr:nvCxnSpPr>
      <xdr:spPr>
        <a:xfrm flipV="1">
          <a:off x="19545300" y="12741351"/>
          <a:ext cx="889000" cy="5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109182</xdr:rowOff>
    </xdr:from>
    <xdr:to>
      <xdr:col>102</xdr:col>
      <xdr:colOff>114300</xdr:colOff>
      <xdr:row>74</xdr:row>
      <xdr:rowOff>150406</xdr:rowOff>
    </xdr:to>
    <xdr:cxnSp macro="">
      <xdr:nvCxnSpPr>
        <xdr:cNvPr id="868" name="直線コネクタ 867"/>
        <xdr:cNvCxnSpPr/>
      </xdr:nvCxnSpPr>
      <xdr:spPr>
        <a:xfrm flipV="1">
          <a:off x="18656300" y="12796482"/>
          <a:ext cx="8890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37694</xdr:rowOff>
    </xdr:from>
    <xdr:to>
      <xdr:col>116</xdr:col>
      <xdr:colOff>114300</xdr:colOff>
      <xdr:row>73</xdr:row>
      <xdr:rowOff>139294</xdr:rowOff>
    </xdr:to>
    <xdr:sp macro="" textlink="">
      <xdr:nvSpPr>
        <xdr:cNvPr id="878" name="楕円 877"/>
        <xdr:cNvSpPr/>
      </xdr:nvSpPr>
      <xdr:spPr>
        <a:xfrm>
          <a:off x="22110700" y="1255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60571</xdr:rowOff>
    </xdr:from>
    <xdr:ext cx="534377" cy="259045"/>
    <xdr:sp macro="" textlink="">
      <xdr:nvSpPr>
        <xdr:cNvPr id="879" name="繰出金該当値テキスト"/>
        <xdr:cNvSpPr txBox="1"/>
      </xdr:nvSpPr>
      <xdr:spPr>
        <a:xfrm>
          <a:off x="22212300" y="1240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96063</xdr:rowOff>
    </xdr:from>
    <xdr:to>
      <xdr:col>112</xdr:col>
      <xdr:colOff>38100</xdr:colOff>
      <xdr:row>74</xdr:row>
      <xdr:rowOff>26213</xdr:rowOff>
    </xdr:to>
    <xdr:sp macro="" textlink="">
      <xdr:nvSpPr>
        <xdr:cNvPr id="880" name="楕円 879"/>
        <xdr:cNvSpPr/>
      </xdr:nvSpPr>
      <xdr:spPr>
        <a:xfrm>
          <a:off x="21272500" y="1261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42740</xdr:rowOff>
    </xdr:from>
    <xdr:ext cx="534377" cy="259045"/>
    <xdr:sp macro="" textlink="">
      <xdr:nvSpPr>
        <xdr:cNvPr id="881" name="テキスト ボックス 880"/>
        <xdr:cNvSpPr txBox="1"/>
      </xdr:nvSpPr>
      <xdr:spPr>
        <a:xfrm>
          <a:off x="21056111" y="1238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3251</xdr:rowOff>
    </xdr:from>
    <xdr:to>
      <xdr:col>107</xdr:col>
      <xdr:colOff>101600</xdr:colOff>
      <xdr:row>74</xdr:row>
      <xdr:rowOff>104851</xdr:rowOff>
    </xdr:to>
    <xdr:sp macro="" textlink="">
      <xdr:nvSpPr>
        <xdr:cNvPr id="882" name="楕円 881"/>
        <xdr:cNvSpPr/>
      </xdr:nvSpPr>
      <xdr:spPr>
        <a:xfrm>
          <a:off x="20383500" y="1269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121378</xdr:rowOff>
    </xdr:from>
    <xdr:ext cx="534377" cy="259045"/>
    <xdr:sp macro="" textlink="">
      <xdr:nvSpPr>
        <xdr:cNvPr id="883" name="テキスト ボックス 882"/>
        <xdr:cNvSpPr txBox="1"/>
      </xdr:nvSpPr>
      <xdr:spPr>
        <a:xfrm>
          <a:off x="20167111" y="1246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58382</xdr:rowOff>
    </xdr:from>
    <xdr:to>
      <xdr:col>102</xdr:col>
      <xdr:colOff>165100</xdr:colOff>
      <xdr:row>74</xdr:row>
      <xdr:rowOff>159982</xdr:rowOff>
    </xdr:to>
    <xdr:sp macro="" textlink="">
      <xdr:nvSpPr>
        <xdr:cNvPr id="884" name="楕円 883"/>
        <xdr:cNvSpPr/>
      </xdr:nvSpPr>
      <xdr:spPr>
        <a:xfrm>
          <a:off x="19494500" y="127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5059</xdr:rowOff>
    </xdr:from>
    <xdr:ext cx="534377" cy="259045"/>
    <xdr:sp macro="" textlink="">
      <xdr:nvSpPr>
        <xdr:cNvPr id="885" name="テキスト ボックス 884"/>
        <xdr:cNvSpPr txBox="1"/>
      </xdr:nvSpPr>
      <xdr:spPr>
        <a:xfrm>
          <a:off x="19278111" y="125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99606</xdr:rowOff>
    </xdr:from>
    <xdr:to>
      <xdr:col>98</xdr:col>
      <xdr:colOff>38100</xdr:colOff>
      <xdr:row>75</xdr:row>
      <xdr:rowOff>29756</xdr:rowOff>
    </xdr:to>
    <xdr:sp macro="" textlink="">
      <xdr:nvSpPr>
        <xdr:cNvPr id="886" name="楕円 885"/>
        <xdr:cNvSpPr/>
      </xdr:nvSpPr>
      <xdr:spPr>
        <a:xfrm>
          <a:off x="18605500" y="1278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46283</xdr:rowOff>
    </xdr:from>
    <xdr:ext cx="534377" cy="259045"/>
    <xdr:sp macro="" textlink="">
      <xdr:nvSpPr>
        <xdr:cNvPr id="887" name="テキスト ボックス 886"/>
        <xdr:cNvSpPr txBox="1"/>
      </xdr:nvSpPr>
      <xdr:spPr>
        <a:xfrm>
          <a:off x="18389111" y="1256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類似団体平均と比較すると、本市は単独で行っているし尿処理やごみ処理、公立保育所</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箇所の運営等により、補助費等は抑制されている反面、人件費や物件費は上回っている。さらに、繰出金についても、高齢者の増加、障がい者福祉サービスの利用率の上昇などにより、比較的高額となっている。総じて、これらが経常収支比率を押し上げ、財政を硬直化させている要因と言える。一方、維持補修費や積立金が比較的低水準で推移しているが、これは本市がそのような硬直化した財政構造のため、それらに支出する財政的余裕がなく、施設の老朽化対策等の解決すべき課題が積み残されている状況であることを示している。な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年度の普通建設事業のうち更新整備については、ごみ焼却施設基幹的設備改良事業の実施により、前年度と比べ大きく増加している。</a:t>
          </a:r>
        </a:p>
        <a:p>
          <a:r>
            <a:rPr kumimoji="1" lang="ja-JP" altLang="en-US" sz="1300">
              <a:latin typeface="ＭＳ Ｐゴシック" panose="020B0600070205080204" pitchFamily="50" charset="-128"/>
              <a:ea typeface="ＭＳ Ｐゴシック" panose="020B0600070205080204" pitchFamily="50" charset="-128"/>
            </a:rPr>
            <a:t>今後は、施設の老朽化に伴う更新や統廃合などの建設事業も見込まれるため財政はより厳しい見通しになるが、中長期的な見通しのもと計画的に事業を行うと同時に、新たな行財政改革アクションプランに基づき、徹底した経費削減に取り組むこと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54,272
53,408
98.91
30,300,242
29,295,223
933,107
13,659,202
21,231,543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8026</xdr:rowOff>
    </xdr:from>
    <xdr:to>
      <xdr:col>24</xdr:col>
      <xdr:colOff>63500</xdr:colOff>
      <xdr:row>34</xdr:row>
      <xdr:rowOff>136957</xdr:rowOff>
    </xdr:to>
    <xdr:cxnSp macro="">
      <xdr:nvCxnSpPr>
        <xdr:cNvPr id="59" name="直線コネクタ 58"/>
        <xdr:cNvCxnSpPr/>
      </xdr:nvCxnSpPr>
      <xdr:spPr>
        <a:xfrm flipV="1">
          <a:off x="3797300" y="5837326"/>
          <a:ext cx="838200" cy="12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94894</xdr:rowOff>
    </xdr:from>
    <xdr:to>
      <xdr:col>19</xdr:col>
      <xdr:colOff>177800</xdr:colOff>
      <xdr:row>34</xdr:row>
      <xdr:rowOff>136957</xdr:rowOff>
    </xdr:to>
    <xdr:cxnSp macro="">
      <xdr:nvCxnSpPr>
        <xdr:cNvPr id="62" name="直線コネクタ 61"/>
        <xdr:cNvCxnSpPr/>
      </xdr:nvCxnSpPr>
      <xdr:spPr>
        <a:xfrm>
          <a:off x="2908300" y="5924194"/>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157074</xdr:rowOff>
    </xdr:from>
    <xdr:to>
      <xdr:col>15</xdr:col>
      <xdr:colOff>50800</xdr:colOff>
      <xdr:row>34</xdr:row>
      <xdr:rowOff>94894</xdr:rowOff>
    </xdr:to>
    <xdr:cxnSp macro="">
      <xdr:nvCxnSpPr>
        <xdr:cNvPr id="65" name="直線コネクタ 64"/>
        <xdr:cNvCxnSpPr/>
      </xdr:nvCxnSpPr>
      <xdr:spPr>
        <a:xfrm>
          <a:off x="2019300" y="5814924"/>
          <a:ext cx="889000" cy="1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157074</xdr:rowOff>
    </xdr:from>
    <xdr:to>
      <xdr:col>10</xdr:col>
      <xdr:colOff>114300</xdr:colOff>
      <xdr:row>34</xdr:row>
      <xdr:rowOff>10313</xdr:rowOff>
    </xdr:to>
    <xdr:cxnSp macro="">
      <xdr:nvCxnSpPr>
        <xdr:cNvPr id="68" name="直線コネクタ 67"/>
        <xdr:cNvCxnSpPr/>
      </xdr:nvCxnSpPr>
      <xdr:spPr>
        <a:xfrm flipV="1">
          <a:off x="1130300" y="5814924"/>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128676</xdr:rowOff>
    </xdr:from>
    <xdr:to>
      <xdr:col>24</xdr:col>
      <xdr:colOff>114300</xdr:colOff>
      <xdr:row>34</xdr:row>
      <xdr:rowOff>58826</xdr:rowOff>
    </xdr:to>
    <xdr:sp macro="" textlink="">
      <xdr:nvSpPr>
        <xdr:cNvPr id="78" name="楕円 77"/>
        <xdr:cNvSpPr/>
      </xdr:nvSpPr>
      <xdr:spPr>
        <a:xfrm>
          <a:off x="4584700" y="57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151553</xdr:rowOff>
    </xdr:from>
    <xdr:ext cx="469744" cy="259045"/>
    <xdr:sp macro="" textlink="">
      <xdr:nvSpPr>
        <xdr:cNvPr id="79" name="議会費該当値テキスト"/>
        <xdr:cNvSpPr txBox="1"/>
      </xdr:nvSpPr>
      <xdr:spPr>
        <a:xfrm>
          <a:off x="4686300" y="563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86157</xdr:rowOff>
    </xdr:from>
    <xdr:to>
      <xdr:col>20</xdr:col>
      <xdr:colOff>38100</xdr:colOff>
      <xdr:row>35</xdr:row>
      <xdr:rowOff>16307</xdr:rowOff>
    </xdr:to>
    <xdr:sp macro="" textlink="">
      <xdr:nvSpPr>
        <xdr:cNvPr id="80" name="楕円 79"/>
        <xdr:cNvSpPr/>
      </xdr:nvSpPr>
      <xdr:spPr>
        <a:xfrm>
          <a:off x="3746500" y="59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32834</xdr:rowOff>
    </xdr:from>
    <xdr:ext cx="469744" cy="259045"/>
    <xdr:sp macro="" textlink="">
      <xdr:nvSpPr>
        <xdr:cNvPr id="81" name="テキスト ボックス 80"/>
        <xdr:cNvSpPr txBox="1"/>
      </xdr:nvSpPr>
      <xdr:spPr>
        <a:xfrm>
          <a:off x="3562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44094</xdr:rowOff>
    </xdr:from>
    <xdr:to>
      <xdr:col>15</xdr:col>
      <xdr:colOff>101600</xdr:colOff>
      <xdr:row>34</xdr:row>
      <xdr:rowOff>145694</xdr:rowOff>
    </xdr:to>
    <xdr:sp macro="" textlink="">
      <xdr:nvSpPr>
        <xdr:cNvPr id="82" name="楕円 81"/>
        <xdr:cNvSpPr/>
      </xdr:nvSpPr>
      <xdr:spPr>
        <a:xfrm>
          <a:off x="2857500" y="587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162221</xdr:rowOff>
    </xdr:from>
    <xdr:ext cx="469744" cy="259045"/>
    <xdr:sp macro="" textlink="">
      <xdr:nvSpPr>
        <xdr:cNvPr id="83" name="テキスト ボックス 82"/>
        <xdr:cNvSpPr txBox="1"/>
      </xdr:nvSpPr>
      <xdr:spPr>
        <a:xfrm>
          <a:off x="2673428" y="564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106274</xdr:rowOff>
    </xdr:from>
    <xdr:to>
      <xdr:col>10</xdr:col>
      <xdr:colOff>165100</xdr:colOff>
      <xdr:row>34</xdr:row>
      <xdr:rowOff>36424</xdr:rowOff>
    </xdr:to>
    <xdr:sp macro="" textlink="">
      <xdr:nvSpPr>
        <xdr:cNvPr id="84" name="楕円 83"/>
        <xdr:cNvSpPr/>
      </xdr:nvSpPr>
      <xdr:spPr>
        <a:xfrm>
          <a:off x="1968500" y="576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52951</xdr:rowOff>
    </xdr:from>
    <xdr:ext cx="469744" cy="259045"/>
    <xdr:sp macro="" textlink="">
      <xdr:nvSpPr>
        <xdr:cNvPr id="85" name="テキスト ボックス 84"/>
        <xdr:cNvSpPr txBox="1"/>
      </xdr:nvSpPr>
      <xdr:spPr>
        <a:xfrm>
          <a:off x="1784428" y="553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130963</xdr:rowOff>
    </xdr:from>
    <xdr:to>
      <xdr:col>6</xdr:col>
      <xdr:colOff>38100</xdr:colOff>
      <xdr:row>34</xdr:row>
      <xdr:rowOff>61113</xdr:rowOff>
    </xdr:to>
    <xdr:sp macro="" textlink="">
      <xdr:nvSpPr>
        <xdr:cNvPr id="86" name="楕円 85"/>
        <xdr:cNvSpPr/>
      </xdr:nvSpPr>
      <xdr:spPr>
        <a:xfrm>
          <a:off x="1079500" y="57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77640</xdr:rowOff>
    </xdr:from>
    <xdr:ext cx="469744" cy="259045"/>
    <xdr:sp macro="" textlink="">
      <xdr:nvSpPr>
        <xdr:cNvPr id="87" name="テキスト ボックス 86"/>
        <xdr:cNvSpPr txBox="1"/>
      </xdr:nvSpPr>
      <xdr:spPr>
        <a:xfrm>
          <a:off x="895428" y="556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169973</xdr:rowOff>
    </xdr:from>
    <xdr:to>
      <xdr:col>24</xdr:col>
      <xdr:colOff>63500</xdr:colOff>
      <xdr:row>57</xdr:row>
      <xdr:rowOff>7093</xdr:rowOff>
    </xdr:to>
    <xdr:cxnSp macro="">
      <xdr:nvCxnSpPr>
        <xdr:cNvPr id="118" name="直線コネクタ 117"/>
        <xdr:cNvCxnSpPr/>
      </xdr:nvCxnSpPr>
      <xdr:spPr>
        <a:xfrm flipV="1">
          <a:off x="3797300" y="9771173"/>
          <a:ext cx="838200" cy="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161326</xdr:rowOff>
    </xdr:from>
    <xdr:to>
      <xdr:col>19</xdr:col>
      <xdr:colOff>177800</xdr:colOff>
      <xdr:row>57</xdr:row>
      <xdr:rowOff>7093</xdr:rowOff>
    </xdr:to>
    <xdr:cxnSp macro="">
      <xdr:nvCxnSpPr>
        <xdr:cNvPr id="121" name="直線コネクタ 120"/>
        <xdr:cNvCxnSpPr/>
      </xdr:nvCxnSpPr>
      <xdr:spPr>
        <a:xfrm>
          <a:off x="2908300" y="9762526"/>
          <a:ext cx="889000" cy="1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74575</xdr:rowOff>
    </xdr:from>
    <xdr:to>
      <xdr:col>15</xdr:col>
      <xdr:colOff>50800</xdr:colOff>
      <xdr:row>56</xdr:row>
      <xdr:rowOff>161326</xdr:rowOff>
    </xdr:to>
    <xdr:cxnSp macro="">
      <xdr:nvCxnSpPr>
        <xdr:cNvPr id="124" name="直線コネクタ 123"/>
        <xdr:cNvCxnSpPr/>
      </xdr:nvCxnSpPr>
      <xdr:spPr>
        <a:xfrm>
          <a:off x="2019300" y="9675775"/>
          <a:ext cx="889000" cy="8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22670</xdr:rowOff>
    </xdr:from>
    <xdr:to>
      <xdr:col>10</xdr:col>
      <xdr:colOff>114300</xdr:colOff>
      <xdr:row>56</xdr:row>
      <xdr:rowOff>74575</xdr:rowOff>
    </xdr:to>
    <xdr:cxnSp macro="">
      <xdr:nvCxnSpPr>
        <xdr:cNvPr id="127" name="直線コネクタ 126"/>
        <xdr:cNvCxnSpPr/>
      </xdr:nvCxnSpPr>
      <xdr:spPr>
        <a:xfrm>
          <a:off x="1130300" y="8938070"/>
          <a:ext cx="889000" cy="73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119173</xdr:rowOff>
    </xdr:from>
    <xdr:to>
      <xdr:col>24</xdr:col>
      <xdr:colOff>114300</xdr:colOff>
      <xdr:row>57</xdr:row>
      <xdr:rowOff>49323</xdr:rowOff>
    </xdr:to>
    <xdr:sp macro="" textlink="">
      <xdr:nvSpPr>
        <xdr:cNvPr id="137" name="楕円 136"/>
        <xdr:cNvSpPr/>
      </xdr:nvSpPr>
      <xdr:spPr>
        <a:xfrm>
          <a:off x="4584700" y="972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97600</xdr:rowOff>
    </xdr:from>
    <xdr:ext cx="534377" cy="259045"/>
    <xdr:sp macro="" textlink="">
      <xdr:nvSpPr>
        <xdr:cNvPr id="138" name="総務費該当値テキスト"/>
        <xdr:cNvSpPr txBox="1"/>
      </xdr:nvSpPr>
      <xdr:spPr>
        <a:xfrm>
          <a:off x="4686300" y="969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127743</xdr:rowOff>
    </xdr:from>
    <xdr:to>
      <xdr:col>20</xdr:col>
      <xdr:colOff>38100</xdr:colOff>
      <xdr:row>57</xdr:row>
      <xdr:rowOff>57893</xdr:rowOff>
    </xdr:to>
    <xdr:sp macro="" textlink="">
      <xdr:nvSpPr>
        <xdr:cNvPr id="139" name="楕円 138"/>
        <xdr:cNvSpPr/>
      </xdr:nvSpPr>
      <xdr:spPr>
        <a:xfrm>
          <a:off x="3746500" y="97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74420</xdr:rowOff>
    </xdr:from>
    <xdr:ext cx="534377" cy="259045"/>
    <xdr:sp macro="" textlink="">
      <xdr:nvSpPr>
        <xdr:cNvPr id="140" name="テキスト ボックス 139"/>
        <xdr:cNvSpPr txBox="1"/>
      </xdr:nvSpPr>
      <xdr:spPr>
        <a:xfrm>
          <a:off x="3530111" y="95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110526</xdr:rowOff>
    </xdr:from>
    <xdr:to>
      <xdr:col>15</xdr:col>
      <xdr:colOff>101600</xdr:colOff>
      <xdr:row>57</xdr:row>
      <xdr:rowOff>40676</xdr:rowOff>
    </xdr:to>
    <xdr:sp macro="" textlink="">
      <xdr:nvSpPr>
        <xdr:cNvPr id="141" name="楕円 140"/>
        <xdr:cNvSpPr/>
      </xdr:nvSpPr>
      <xdr:spPr>
        <a:xfrm>
          <a:off x="2857500" y="971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57203</xdr:rowOff>
    </xdr:from>
    <xdr:ext cx="534377" cy="259045"/>
    <xdr:sp macro="" textlink="">
      <xdr:nvSpPr>
        <xdr:cNvPr id="142" name="テキスト ボックス 141"/>
        <xdr:cNvSpPr txBox="1"/>
      </xdr:nvSpPr>
      <xdr:spPr>
        <a:xfrm>
          <a:off x="2641111" y="948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23775</xdr:rowOff>
    </xdr:from>
    <xdr:to>
      <xdr:col>10</xdr:col>
      <xdr:colOff>165100</xdr:colOff>
      <xdr:row>56</xdr:row>
      <xdr:rowOff>125375</xdr:rowOff>
    </xdr:to>
    <xdr:sp macro="" textlink="">
      <xdr:nvSpPr>
        <xdr:cNvPr id="143" name="楕円 142"/>
        <xdr:cNvSpPr/>
      </xdr:nvSpPr>
      <xdr:spPr>
        <a:xfrm>
          <a:off x="1968500" y="96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141902</xdr:rowOff>
    </xdr:from>
    <xdr:ext cx="534377" cy="259045"/>
    <xdr:sp macro="" textlink="">
      <xdr:nvSpPr>
        <xdr:cNvPr id="144" name="テキスト ボックス 143"/>
        <xdr:cNvSpPr txBox="1"/>
      </xdr:nvSpPr>
      <xdr:spPr>
        <a:xfrm>
          <a:off x="1752111" y="940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143320</xdr:rowOff>
    </xdr:from>
    <xdr:to>
      <xdr:col>6</xdr:col>
      <xdr:colOff>38100</xdr:colOff>
      <xdr:row>52</xdr:row>
      <xdr:rowOff>73470</xdr:rowOff>
    </xdr:to>
    <xdr:sp macro="" textlink="">
      <xdr:nvSpPr>
        <xdr:cNvPr id="145" name="楕円 144"/>
        <xdr:cNvSpPr/>
      </xdr:nvSpPr>
      <xdr:spPr>
        <a:xfrm>
          <a:off x="1079500" y="888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89997</xdr:rowOff>
    </xdr:from>
    <xdr:ext cx="599010" cy="259045"/>
    <xdr:sp macro="" textlink="">
      <xdr:nvSpPr>
        <xdr:cNvPr id="146" name="テキスト ボックス 145"/>
        <xdr:cNvSpPr txBox="1"/>
      </xdr:nvSpPr>
      <xdr:spPr>
        <a:xfrm>
          <a:off x="830795" y="866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163484</xdr:rowOff>
    </xdr:from>
    <xdr:to>
      <xdr:col>24</xdr:col>
      <xdr:colOff>63500</xdr:colOff>
      <xdr:row>75</xdr:row>
      <xdr:rowOff>136582</xdr:rowOff>
    </xdr:to>
    <xdr:cxnSp macro="">
      <xdr:nvCxnSpPr>
        <xdr:cNvPr id="174" name="直線コネクタ 173"/>
        <xdr:cNvCxnSpPr/>
      </xdr:nvCxnSpPr>
      <xdr:spPr>
        <a:xfrm flipV="1">
          <a:off x="3797300" y="12850784"/>
          <a:ext cx="838200" cy="14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136582</xdr:rowOff>
    </xdr:from>
    <xdr:to>
      <xdr:col>19</xdr:col>
      <xdr:colOff>177800</xdr:colOff>
      <xdr:row>76</xdr:row>
      <xdr:rowOff>138968</xdr:rowOff>
    </xdr:to>
    <xdr:cxnSp macro="">
      <xdr:nvCxnSpPr>
        <xdr:cNvPr id="177" name="直線コネクタ 176"/>
        <xdr:cNvCxnSpPr/>
      </xdr:nvCxnSpPr>
      <xdr:spPr>
        <a:xfrm flipV="1">
          <a:off x="2908300" y="12995332"/>
          <a:ext cx="889000" cy="17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22428</xdr:rowOff>
    </xdr:from>
    <xdr:to>
      <xdr:col>15</xdr:col>
      <xdr:colOff>50800</xdr:colOff>
      <xdr:row>76</xdr:row>
      <xdr:rowOff>138968</xdr:rowOff>
    </xdr:to>
    <xdr:cxnSp macro="">
      <xdr:nvCxnSpPr>
        <xdr:cNvPr id="180" name="直線コネクタ 179"/>
        <xdr:cNvCxnSpPr/>
      </xdr:nvCxnSpPr>
      <xdr:spPr>
        <a:xfrm>
          <a:off x="2019300" y="13052628"/>
          <a:ext cx="889000" cy="11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22428</xdr:rowOff>
    </xdr:from>
    <xdr:to>
      <xdr:col>10</xdr:col>
      <xdr:colOff>114300</xdr:colOff>
      <xdr:row>77</xdr:row>
      <xdr:rowOff>104515</xdr:rowOff>
    </xdr:to>
    <xdr:cxnSp macro="">
      <xdr:nvCxnSpPr>
        <xdr:cNvPr id="183" name="直線コネクタ 182"/>
        <xdr:cNvCxnSpPr/>
      </xdr:nvCxnSpPr>
      <xdr:spPr>
        <a:xfrm flipV="1">
          <a:off x="1130300" y="13052628"/>
          <a:ext cx="889000" cy="25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112684</xdr:rowOff>
    </xdr:from>
    <xdr:to>
      <xdr:col>24</xdr:col>
      <xdr:colOff>114300</xdr:colOff>
      <xdr:row>75</xdr:row>
      <xdr:rowOff>42834</xdr:rowOff>
    </xdr:to>
    <xdr:sp macro="" textlink="">
      <xdr:nvSpPr>
        <xdr:cNvPr id="193" name="楕円 192"/>
        <xdr:cNvSpPr/>
      </xdr:nvSpPr>
      <xdr:spPr>
        <a:xfrm>
          <a:off x="4584700" y="1279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135561</xdr:rowOff>
    </xdr:from>
    <xdr:ext cx="599010" cy="259045"/>
    <xdr:sp macro="" textlink="">
      <xdr:nvSpPr>
        <xdr:cNvPr id="194" name="民生費該当値テキスト"/>
        <xdr:cNvSpPr txBox="1"/>
      </xdr:nvSpPr>
      <xdr:spPr>
        <a:xfrm>
          <a:off x="4686300" y="1265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85782</xdr:rowOff>
    </xdr:from>
    <xdr:to>
      <xdr:col>20</xdr:col>
      <xdr:colOff>38100</xdr:colOff>
      <xdr:row>76</xdr:row>
      <xdr:rowOff>15931</xdr:rowOff>
    </xdr:to>
    <xdr:sp macro="" textlink="">
      <xdr:nvSpPr>
        <xdr:cNvPr id="195" name="楕円 194"/>
        <xdr:cNvSpPr/>
      </xdr:nvSpPr>
      <xdr:spPr>
        <a:xfrm>
          <a:off x="3746500" y="129445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32459</xdr:rowOff>
    </xdr:from>
    <xdr:ext cx="599010" cy="259045"/>
    <xdr:sp macro="" textlink="">
      <xdr:nvSpPr>
        <xdr:cNvPr id="196" name="テキスト ボックス 195"/>
        <xdr:cNvSpPr txBox="1"/>
      </xdr:nvSpPr>
      <xdr:spPr>
        <a:xfrm>
          <a:off x="3497795" y="1271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88168</xdr:rowOff>
    </xdr:from>
    <xdr:to>
      <xdr:col>15</xdr:col>
      <xdr:colOff>101600</xdr:colOff>
      <xdr:row>77</xdr:row>
      <xdr:rowOff>18318</xdr:rowOff>
    </xdr:to>
    <xdr:sp macro="" textlink="">
      <xdr:nvSpPr>
        <xdr:cNvPr id="197" name="楕円 196"/>
        <xdr:cNvSpPr/>
      </xdr:nvSpPr>
      <xdr:spPr>
        <a:xfrm>
          <a:off x="2857500" y="1311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34845</xdr:rowOff>
    </xdr:from>
    <xdr:ext cx="599010" cy="259045"/>
    <xdr:sp macro="" textlink="">
      <xdr:nvSpPr>
        <xdr:cNvPr id="198" name="テキスト ボックス 197"/>
        <xdr:cNvSpPr txBox="1"/>
      </xdr:nvSpPr>
      <xdr:spPr>
        <a:xfrm>
          <a:off x="2608795" y="1289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143078</xdr:rowOff>
    </xdr:from>
    <xdr:to>
      <xdr:col>10</xdr:col>
      <xdr:colOff>165100</xdr:colOff>
      <xdr:row>76</xdr:row>
      <xdr:rowOff>73228</xdr:rowOff>
    </xdr:to>
    <xdr:sp macro="" textlink="">
      <xdr:nvSpPr>
        <xdr:cNvPr id="199" name="楕円 198"/>
        <xdr:cNvSpPr/>
      </xdr:nvSpPr>
      <xdr:spPr>
        <a:xfrm>
          <a:off x="1968500" y="130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89755</xdr:rowOff>
    </xdr:from>
    <xdr:ext cx="599010" cy="259045"/>
    <xdr:sp macro="" textlink="">
      <xdr:nvSpPr>
        <xdr:cNvPr id="200" name="テキスト ボックス 199"/>
        <xdr:cNvSpPr txBox="1"/>
      </xdr:nvSpPr>
      <xdr:spPr>
        <a:xfrm>
          <a:off x="1719795" y="1277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53715</xdr:rowOff>
    </xdr:from>
    <xdr:to>
      <xdr:col>6</xdr:col>
      <xdr:colOff>38100</xdr:colOff>
      <xdr:row>77</xdr:row>
      <xdr:rowOff>155315</xdr:rowOff>
    </xdr:to>
    <xdr:sp macro="" textlink="">
      <xdr:nvSpPr>
        <xdr:cNvPr id="201" name="楕円 200"/>
        <xdr:cNvSpPr/>
      </xdr:nvSpPr>
      <xdr:spPr>
        <a:xfrm>
          <a:off x="1079500" y="132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392</xdr:rowOff>
    </xdr:from>
    <xdr:ext cx="599010" cy="259045"/>
    <xdr:sp macro="" textlink="">
      <xdr:nvSpPr>
        <xdr:cNvPr id="202" name="テキスト ボックス 201"/>
        <xdr:cNvSpPr txBox="1"/>
      </xdr:nvSpPr>
      <xdr:spPr>
        <a:xfrm>
          <a:off x="830795" y="1303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86340</xdr:rowOff>
    </xdr:from>
    <xdr:to>
      <xdr:col>24</xdr:col>
      <xdr:colOff>63500</xdr:colOff>
      <xdr:row>97</xdr:row>
      <xdr:rowOff>143004</xdr:rowOff>
    </xdr:to>
    <xdr:cxnSp macro="">
      <xdr:nvCxnSpPr>
        <xdr:cNvPr id="231" name="直線コネクタ 230"/>
        <xdr:cNvCxnSpPr/>
      </xdr:nvCxnSpPr>
      <xdr:spPr>
        <a:xfrm flipV="1">
          <a:off x="3797300" y="16545540"/>
          <a:ext cx="838200" cy="22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143004</xdr:rowOff>
    </xdr:from>
    <xdr:to>
      <xdr:col>19</xdr:col>
      <xdr:colOff>177800</xdr:colOff>
      <xdr:row>98</xdr:row>
      <xdr:rowOff>17487</xdr:rowOff>
    </xdr:to>
    <xdr:cxnSp macro="">
      <xdr:nvCxnSpPr>
        <xdr:cNvPr id="234" name="直線コネクタ 233"/>
        <xdr:cNvCxnSpPr/>
      </xdr:nvCxnSpPr>
      <xdr:spPr>
        <a:xfrm flipV="1">
          <a:off x="2908300" y="16773654"/>
          <a:ext cx="889000" cy="4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17487</xdr:rowOff>
    </xdr:from>
    <xdr:to>
      <xdr:col>15</xdr:col>
      <xdr:colOff>50800</xdr:colOff>
      <xdr:row>98</xdr:row>
      <xdr:rowOff>27925</xdr:rowOff>
    </xdr:to>
    <xdr:cxnSp macro="">
      <xdr:nvCxnSpPr>
        <xdr:cNvPr id="237" name="直線コネクタ 236"/>
        <xdr:cNvCxnSpPr/>
      </xdr:nvCxnSpPr>
      <xdr:spPr>
        <a:xfrm flipV="1">
          <a:off x="2019300" y="16819587"/>
          <a:ext cx="889000" cy="1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27925</xdr:rowOff>
    </xdr:from>
    <xdr:to>
      <xdr:col>10</xdr:col>
      <xdr:colOff>114300</xdr:colOff>
      <xdr:row>98</xdr:row>
      <xdr:rowOff>50854</xdr:rowOff>
    </xdr:to>
    <xdr:cxnSp macro="">
      <xdr:nvCxnSpPr>
        <xdr:cNvPr id="240" name="直線コネクタ 239"/>
        <xdr:cNvCxnSpPr/>
      </xdr:nvCxnSpPr>
      <xdr:spPr>
        <a:xfrm flipV="1">
          <a:off x="1130300" y="16830025"/>
          <a:ext cx="889000" cy="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35540</xdr:rowOff>
    </xdr:from>
    <xdr:to>
      <xdr:col>24</xdr:col>
      <xdr:colOff>114300</xdr:colOff>
      <xdr:row>96</xdr:row>
      <xdr:rowOff>137140</xdr:rowOff>
    </xdr:to>
    <xdr:sp macro="" textlink="">
      <xdr:nvSpPr>
        <xdr:cNvPr id="250" name="楕円 249"/>
        <xdr:cNvSpPr/>
      </xdr:nvSpPr>
      <xdr:spPr>
        <a:xfrm>
          <a:off x="4584700" y="164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58417</xdr:rowOff>
    </xdr:from>
    <xdr:ext cx="599010" cy="259045"/>
    <xdr:sp macro="" textlink="">
      <xdr:nvSpPr>
        <xdr:cNvPr id="251" name="衛生費該当値テキスト"/>
        <xdr:cNvSpPr txBox="1"/>
      </xdr:nvSpPr>
      <xdr:spPr>
        <a:xfrm>
          <a:off x="4686300" y="16346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92204</xdr:rowOff>
    </xdr:from>
    <xdr:to>
      <xdr:col>20</xdr:col>
      <xdr:colOff>38100</xdr:colOff>
      <xdr:row>98</xdr:row>
      <xdr:rowOff>22354</xdr:rowOff>
    </xdr:to>
    <xdr:sp macro="" textlink="">
      <xdr:nvSpPr>
        <xdr:cNvPr id="252" name="楕円 251"/>
        <xdr:cNvSpPr/>
      </xdr:nvSpPr>
      <xdr:spPr>
        <a:xfrm>
          <a:off x="3746500" y="167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38881</xdr:rowOff>
    </xdr:from>
    <xdr:ext cx="534377" cy="259045"/>
    <xdr:sp macro="" textlink="">
      <xdr:nvSpPr>
        <xdr:cNvPr id="253" name="テキスト ボックス 252"/>
        <xdr:cNvSpPr txBox="1"/>
      </xdr:nvSpPr>
      <xdr:spPr>
        <a:xfrm>
          <a:off x="3530111" y="1649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138137</xdr:rowOff>
    </xdr:from>
    <xdr:to>
      <xdr:col>15</xdr:col>
      <xdr:colOff>101600</xdr:colOff>
      <xdr:row>98</xdr:row>
      <xdr:rowOff>68287</xdr:rowOff>
    </xdr:to>
    <xdr:sp macro="" textlink="">
      <xdr:nvSpPr>
        <xdr:cNvPr id="254" name="楕円 253"/>
        <xdr:cNvSpPr/>
      </xdr:nvSpPr>
      <xdr:spPr>
        <a:xfrm>
          <a:off x="2857500" y="167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84814</xdr:rowOff>
    </xdr:from>
    <xdr:ext cx="534377" cy="259045"/>
    <xdr:sp macro="" textlink="">
      <xdr:nvSpPr>
        <xdr:cNvPr id="255" name="テキスト ボックス 254"/>
        <xdr:cNvSpPr txBox="1"/>
      </xdr:nvSpPr>
      <xdr:spPr>
        <a:xfrm>
          <a:off x="2641111" y="165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148575</xdr:rowOff>
    </xdr:from>
    <xdr:to>
      <xdr:col>10</xdr:col>
      <xdr:colOff>165100</xdr:colOff>
      <xdr:row>98</xdr:row>
      <xdr:rowOff>78725</xdr:rowOff>
    </xdr:to>
    <xdr:sp macro="" textlink="">
      <xdr:nvSpPr>
        <xdr:cNvPr id="256" name="楕円 255"/>
        <xdr:cNvSpPr/>
      </xdr:nvSpPr>
      <xdr:spPr>
        <a:xfrm>
          <a:off x="1968500" y="1677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95252</xdr:rowOff>
    </xdr:from>
    <xdr:ext cx="534377" cy="259045"/>
    <xdr:sp macro="" textlink="">
      <xdr:nvSpPr>
        <xdr:cNvPr id="257" name="テキスト ボックス 256"/>
        <xdr:cNvSpPr txBox="1"/>
      </xdr:nvSpPr>
      <xdr:spPr>
        <a:xfrm>
          <a:off x="1752111" y="1655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xdr:rowOff>
    </xdr:from>
    <xdr:to>
      <xdr:col>6</xdr:col>
      <xdr:colOff>38100</xdr:colOff>
      <xdr:row>98</xdr:row>
      <xdr:rowOff>101654</xdr:rowOff>
    </xdr:to>
    <xdr:sp macro="" textlink="">
      <xdr:nvSpPr>
        <xdr:cNvPr id="258" name="楕円 257"/>
        <xdr:cNvSpPr/>
      </xdr:nvSpPr>
      <xdr:spPr>
        <a:xfrm>
          <a:off x="1079500" y="1680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118181</xdr:rowOff>
    </xdr:from>
    <xdr:ext cx="534377" cy="259045"/>
    <xdr:sp macro="" textlink="">
      <xdr:nvSpPr>
        <xdr:cNvPr id="259" name="テキスト ボックス 258"/>
        <xdr:cNvSpPr txBox="1"/>
      </xdr:nvSpPr>
      <xdr:spPr>
        <a:xfrm>
          <a:off x="863111" y="1657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30010</xdr:rowOff>
    </xdr:from>
    <xdr:to>
      <xdr:col>55</xdr:col>
      <xdr:colOff>0</xdr:colOff>
      <xdr:row>58</xdr:row>
      <xdr:rowOff>42240</xdr:rowOff>
    </xdr:to>
    <xdr:cxnSp macro="">
      <xdr:nvCxnSpPr>
        <xdr:cNvPr id="345" name="直線コネクタ 344"/>
        <xdr:cNvCxnSpPr/>
      </xdr:nvCxnSpPr>
      <xdr:spPr>
        <a:xfrm>
          <a:off x="9639300" y="9974110"/>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27991</xdr:rowOff>
    </xdr:from>
    <xdr:to>
      <xdr:col>50</xdr:col>
      <xdr:colOff>114300</xdr:colOff>
      <xdr:row>58</xdr:row>
      <xdr:rowOff>30010</xdr:rowOff>
    </xdr:to>
    <xdr:cxnSp macro="">
      <xdr:nvCxnSpPr>
        <xdr:cNvPr id="348" name="直線コネクタ 347"/>
        <xdr:cNvCxnSpPr/>
      </xdr:nvCxnSpPr>
      <xdr:spPr>
        <a:xfrm>
          <a:off x="8750300" y="9972091"/>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12027</xdr:rowOff>
    </xdr:from>
    <xdr:to>
      <xdr:col>45</xdr:col>
      <xdr:colOff>177800</xdr:colOff>
      <xdr:row>58</xdr:row>
      <xdr:rowOff>27991</xdr:rowOff>
    </xdr:to>
    <xdr:cxnSp macro="">
      <xdr:nvCxnSpPr>
        <xdr:cNvPr id="351" name="直線コネクタ 350"/>
        <xdr:cNvCxnSpPr/>
      </xdr:nvCxnSpPr>
      <xdr:spPr>
        <a:xfrm>
          <a:off x="7861300" y="9956127"/>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159474</xdr:rowOff>
    </xdr:from>
    <xdr:to>
      <xdr:col>41</xdr:col>
      <xdr:colOff>50800</xdr:colOff>
      <xdr:row>58</xdr:row>
      <xdr:rowOff>12027</xdr:rowOff>
    </xdr:to>
    <xdr:cxnSp macro="">
      <xdr:nvCxnSpPr>
        <xdr:cNvPr id="354" name="直線コネクタ 353"/>
        <xdr:cNvCxnSpPr/>
      </xdr:nvCxnSpPr>
      <xdr:spPr>
        <a:xfrm>
          <a:off x="6972300" y="993212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162890</xdr:rowOff>
    </xdr:from>
    <xdr:to>
      <xdr:col>55</xdr:col>
      <xdr:colOff>50800</xdr:colOff>
      <xdr:row>58</xdr:row>
      <xdr:rowOff>93040</xdr:rowOff>
    </xdr:to>
    <xdr:sp macro="" textlink="">
      <xdr:nvSpPr>
        <xdr:cNvPr id="364" name="楕円 363"/>
        <xdr:cNvSpPr/>
      </xdr:nvSpPr>
      <xdr:spPr>
        <a:xfrm>
          <a:off x="10426700" y="99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141317</xdr:rowOff>
    </xdr:from>
    <xdr:ext cx="469744" cy="259045"/>
    <xdr:sp macro="" textlink="">
      <xdr:nvSpPr>
        <xdr:cNvPr id="365" name="農林水産業費該当値テキスト"/>
        <xdr:cNvSpPr txBox="1"/>
      </xdr:nvSpPr>
      <xdr:spPr>
        <a:xfrm>
          <a:off x="10528300" y="991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150660</xdr:rowOff>
    </xdr:from>
    <xdr:to>
      <xdr:col>50</xdr:col>
      <xdr:colOff>165100</xdr:colOff>
      <xdr:row>58</xdr:row>
      <xdr:rowOff>80810</xdr:rowOff>
    </xdr:to>
    <xdr:sp macro="" textlink="">
      <xdr:nvSpPr>
        <xdr:cNvPr id="366" name="楕円 365"/>
        <xdr:cNvSpPr/>
      </xdr:nvSpPr>
      <xdr:spPr>
        <a:xfrm>
          <a:off x="9588500" y="992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71937</xdr:rowOff>
    </xdr:from>
    <xdr:ext cx="469744" cy="259045"/>
    <xdr:sp macro="" textlink="">
      <xdr:nvSpPr>
        <xdr:cNvPr id="367" name="テキスト ボックス 366"/>
        <xdr:cNvSpPr txBox="1"/>
      </xdr:nvSpPr>
      <xdr:spPr>
        <a:xfrm>
          <a:off x="9404428" y="1001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148641</xdr:rowOff>
    </xdr:from>
    <xdr:to>
      <xdr:col>46</xdr:col>
      <xdr:colOff>38100</xdr:colOff>
      <xdr:row>58</xdr:row>
      <xdr:rowOff>78791</xdr:rowOff>
    </xdr:to>
    <xdr:sp macro="" textlink="">
      <xdr:nvSpPr>
        <xdr:cNvPr id="368" name="楕円 367"/>
        <xdr:cNvSpPr/>
      </xdr:nvSpPr>
      <xdr:spPr>
        <a:xfrm>
          <a:off x="8699500" y="99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69918</xdr:rowOff>
    </xdr:from>
    <xdr:ext cx="469744" cy="259045"/>
    <xdr:sp macro="" textlink="">
      <xdr:nvSpPr>
        <xdr:cNvPr id="369" name="テキスト ボックス 368"/>
        <xdr:cNvSpPr txBox="1"/>
      </xdr:nvSpPr>
      <xdr:spPr>
        <a:xfrm>
          <a:off x="8515428" y="1001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132677</xdr:rowOff>
    </xdr:from>
    <xdr:to>
      <xdr:col>41</xdr:col>
      <xdr:colOff>101600</xdr:colOff>
      <xdr:row>58</xdr:row>
      <xdr:rowOff>62827</xdr:rowOff>
    </xdr:to>
    <xdr:sp macro="" textlink="">
      <xdr:nvSpPr>
        <xdr:cNvPr id="370" name="楕円 369"/>
        <xdr:cNvSpPr/>
      </xdr:nvSpPr>
      <xdr:spPr>
        <a:xfrm>
          <a:off x="7810500" y="990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53954</xdr:rowOff>
    </xdr:from>
    <xdr:ext cx="469744" cy="259045"/>
    <xdr:sp macro="" textlink="">
      <xdr:nvSpPr>
        <xdr:cNvPr id="371" name="テキスト ボックス 370"/>
        <xdr:cNvSpPr txBox="1"/>
      </xdr:nvSpPr>
      <xdr:spPr>
        <a:xfrm>
          <a:off x="7626428" y="999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108674</xdr:rowOff>
    </xdr:from>
    <xdr:to>
      <xdr:col>36</xdr:col>
      <xdr:colOff>165100</xdr:colOff>
      <xdr:row>58</xdr:row>
      <xdr:rowOff>38824</xdr:rowOff>
    </xdr:to>
    <xdr:sp macro="" textlink="">
      <xdr:nvSpPr>
        <xdr:cNvPr id="372" name="楕円 371"/>
        <xdr:cNvSpPr/>
      </xdr:nvSpPr>
      <xdr:spPr>
        <a:xfrm>
          <a:off x="6921500" y="98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55351</xdr:rowOff>
    </xdr:from>
    <xdr:ext cx="469744" cy="259045"/>
    <xdr:sp macro="" textlink="">
      <xdr:nvSpPr>
        <xdr:cNvPr id="373" name="テキスト ボックス 372"/>
        <xdr:cNvSpPr txBox="1"/>
      </xdr:nvSpPr>
      <xdr:spPr>
        <a:xfrm>
          <a:off x="6737428" y="965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5817</xdr:rowOff>
    </xdr:from>
    <xdr:to>
      <xdr:col>55</xdr:col>
      <xdr:colOff>0</xdr:colOff>
      <xdr:row>77</xdr:row>
      <xdr:rowOff>108801</xdr:rowOff>
    </xdr:to>
    <xdr:cxnSp macro="">
      <xdr:nvCxnSpPr>
        <xdr:cNvPr id="402" name="直線コネクタ 401"/>
        <xdr:cNvCxnSpPr/>
      </xdr:nvCxnSpPr>
      <xdr:spPr>
        <a:xfrm>
          <a:off x="9639300" y="13207467"/>
          <a:ext cx="838200" cy="10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5817</xdr:rowOff>
    </xdr:from>
    <xdr:to>
      <xdr:col>50</xdr:col>
      <xdr:colOff>114300</xdr:colOff>
      <xdr:row>77</xdr:row>
      <xdr:rowOff>32525</xdr:rowOff>
    </xdr:to>
    <xdr:cxnSp macro="">
      <xdr:nvCxnSpPr>
        <xdr:cNvPr id="405" name="直線コネクタ 404"/>
        <xdr:cNvCxnSpPr/>
      </xdr:nvCxnSpPr>
      <xdr:spPr>
        <a:xfrm flipV="1">
          <a:off x="8750300" y="13207467"/>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31686</xdr:rowOff>
    </xdr:from>
    <xdr:to>
      <xdr:col>45</xdr:col>
      <xdr:colOff>177800</xdr:colOff>
      <xdr:row>77</xdr:row>
      <xdr:rowOff>32525</xdr:rowOff>
    </xdr:to>
    <xdr:cxnSp macro="">
      <xdr:nvCxnSpPr>
        <xdr:cNvPr id="408" name="直線コネクタ 407"/>
        <xdr:cNvCxnSpPr/>
      </xdr:nvCxnSpPr>
      <xdr:spPr>
        <a:xfrm>
          <a:off x="7861300" y="1323333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84379</xdr:rowOff>
    </xdr:from>
    <xdr:to>
      <xdr:col>41</xdr:col>
      <xdr:colOff>50800</xdr:colOff>
      <xdr:row>77</xdr:row>
      <xdr:rowOff>31686</xdr:rowOff>
    </xdr:to>
    <xdr:cxnSp macro="">
      <xdr:nvCxnSpPr>
        <xdr:cNvPr id="411" name="直線コネクタ 410"/>
        <xdr:cNvCxnSpPr/>
      </xdr:nvCxnSpPr>
      <xdr:spPr>
        <a:xfrm>
          <a:off x="6972300" y="13114579"/>
          <a:ext cx="889000" cy="1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5" name="テキスト ボックス 414"/>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58001</xdr:rowOff>
    </xdr:from>
    <xdr:to>
      <xdr:col>55</xdr:col>
      <xdr:colOff>50800</xdr:colOff>
      <xdr:row>77</xdr:row>
      <xdr:rowOff>159601</xdr:rowOff>
    </xdr:to>
    <xdr:sp macro="" textlink="">
      <xdr:nvSpPr>
        <xdr:cNvPr id="421" name="楕円 420"/>
        <xdr:cNvSpPr/>
      </xdr:nvSpPr>
      <xdr:spPr>
        <a:xfrm>
          <a:off x="10426700" y="1325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36428</xdr:rowOff>
    </xdr:from>
    <xdr:ext cx="469744" cy="259045"/>
    <xdr:sp macro="" textlink="">
      <xdr:nvSpPr>
        <xdr:cNvPr id="422" name="商工費該当値テキスト"/>
        <xdr:cNvSpPr txBox="1"/>
      </xdr:nvSpPr>
      <xdr:spPr>
        <a:xfrm>
          <a:off x="10528300" y="1323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126467</xdr:rowOff>
    </xdr:from>
    <xdr:to>
      <xdr:col>50</xdr:col>
      <xdr:colOff>165100</xdr:colOff>
      <xdr:row>77</xdr:row>
      <xdr:rowOff>56617</xdr:rowOff>
    </xdr:to>
    <xdr:sp macro="" textlink="">
      <xdr:nvSpPr>
        <xdr:cNvPr id="423" name="楕円 422"/>
        <xdr:cNvSpPr/>
      </xdr:nvSpPr>
      <xdr:spPr>
        <a:xfrm>
          <a:off x="9588500" y="1315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73144</xdr:rowOff>
    </xdr:from>
    <xdr:ext cx="534377" cy="259045"/>
    <xdr:sp macro="" textlink="">
      <xdr:nvSpPr>
        <xdr:cNvPr id="424" name="テキスト ボックス 423"/>
        <xdr:cNvSpPr txBox="1"/>
      </xdr:nvSpPr>
      <xdr:spPr>
        <a:xfrm>
          <a:off x="9372111" y="129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153175</xdr:rowOff>
    </xdr:from>
    <xdr:to>
      <xdr:col>46</xdr:col>
      <xdr:colOff>38100</xdr:colOff>
      <xdr:row>77</xdr:row>
      <xdr:rowOff>83325</xdr:rowOff>
    </xdr:to>
    <xdr:sp macro="" textlink="">
      <xdr:nvSpPr>
        <xdr:cNvPr id="425" name="楕円 424"/>
        <xdr:cNvSpPr/>
      </xdr:nvSpPr>
      <xdr:spPr>
        <a:xfrm>
          <a:off x="8699500" y="131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74452</xdr:rowOff>
    </xdr:from>
    <xdr:ext cx="469744" cy="259045"/>
    <xdr:sp macro="" textlink="">
      <xdr:nvSpPr>
        <xdr:cNvPr id="426" name="テキスト ボックス 425"/>
        <xdr:cNvSpPr txBox="1"/>
      </xdr:nvSpPr>
      <xdr:spPr>
        <a:xfrm>
          <a:off x="8515428" y="132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152336</xdr:rowOff>
    </xdr:from>
    <xdr:to>
      <xdr:col>41</xdr:col>
      <xdr:colOff>101600</xdr:colOff>
      <xdr:row>77</xdr:row>
      <xdr:rowOff>82486</xdr:rowOff>
    </xdr:to>
    <xdr:sp macro="" textlink="">
      <xdr:nvSpPr>
        <xdr:cNvPr id="427" name="楕円 426"/>
        <xdr:cNvSpPr/>
      </xdr:nvSpPr>
      <xdr:spPr>
        <a:xfrm>
          <a:off x="7810500" y="1318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73613</xdr:rowOff>
    </xdr:from>
    <xdr:ext cx="469744" cy="259045"/>
    <xdr:sp macro="" textlink="">
      <xdr:nvSpPr>
        <xdr:cNvPr id="428" name="テキスト ボックス 427"/>
        <xdr:cNvSpPr txBox="1"/>
      </xdr:nvSpPr>
      <xdr:spPr>
        <a:xfrm>
          <a:off x="7626428" y="1327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33579</xdr:rowOff>
    </xdr:from>
    <xdr:to>
      <xdr:col>36</xdr:col>
      <xdr:colOff>165100</xdr:colOff>
      <xdr:row>76</xdr:row>
      <xdr:rowOff>135179</xdr:rowOff>
    </xdr:to>
    <xdr:sp macro="" textlink="">
      <xdr:nvSpPr>
        <xdr:cNvPr id="429" name="楕円 428"/>
        <xdr:cNvSpPr/>
      </xdr:nvSpPr>
      <xdr:spPr>
        <a:xfrm>
          <a:off x="6921500" y="130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151706</xdr:rowOff>
    </xdr:from>
    <xdr:ext cx="534377" cy="259045"/>
    <xdr:sp macro="" textlink="">
      <xdr:nvSpPr>
        <xdr:cNvPr id="430" name="テキスト ボックス 429"/>
        <xdr:cNvSpPr txBox="1"/>
      </xdr:nvSpPr>
      <xdr:spPr>
        <a:xfrm>
          <a:off x="6705111" y="128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139739</xdr:rowOff>
    </xdr:from>
    <xdr:to>
      <xdr:col>55</xdr:col>
      <xdr:colOff>0</xdr:colOff>
      <xdr:row>98</xdr:row>
      <xdr:rowOff>152882</xdr:rowOff>
    </xdr:to>
    <xdr:cxnSp macro="">
      <xdr:nvCxnSpPr>
        <xdr:cNvPr id="460" name="直線コネクタ 459"/>
        <xdr:cNvCxnSpPr/>
      </xdr:nvCxnSpPr>
      <xdr:spPr>
        <a:xfrm>
          <a:off x="9639300" y="16941839"/>
          <a:ext cx="838200" cy="1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139739</xdr:rowOff>
    </xdr:from>
    <xdr:to>
      <xdr:col>50</xdr:col>
      <xdr:colOff>114300</xdr:colOff>
      <xdr:row>98</xdr:row>
      <xdr:rowOff>153454</xdr:rowOff>
    </xdr:to>
    <xdr:cxnSp macro="">
      <xdr:nvCxnSpPr>
        <xdr:cNvPr id="463" name="直線コネクタ 462"/>
        <xdr:cNvCxnSpPr/>
      </xdr:nvCxnSpPr>
      <xdr:spPr>
        <a:xfrm flipV="1">
          <a:off x="8750300" y="16941839"/>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126136</xdr:rowOff>
    </xdr:from>
    <xdr:to>
      <xdr:col>45</xdr:col>
      <xdr:colOff>177800</xdr:colOff>
      <xdr:row>98</xdr:row>
      <xdr:rowOff>153454</xdr:rowOff>
    </xdr:to>
    <xdr:cxnSp macro="">
      <xdr:nvCxnSpPr>
        <xdr:cNvPr id="466" name="直線コネクタ 465"/>
        <xdr:cNvCxnSpPr/>
      </xdr:nvCxnSpPr>
      <xdr:spPr>
        <a:xfrm>
          <a:off x="7861300" y="16928236"/>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126136</xdr:rowOff>
    </xdr:from>
    <xdr:to>
      <xdr:col>41</xdr:col>
      <xdr:colOff>50800</xdr:colOff>
      <xdr:row>98</xdr:row>
      <xdr:rowOff>160579</xdr:rowOff>
    </xdr:to>
    <xdr:cxnSp macro="">
      <xdr:nvCxnSpPr>
        <xdr:cNvPr id="469" name="直線コネクタ 468"/>
        <xdr:cNvCxnSpPr/>
      </xdr:nvCxnSpPr>
      <xdr:spPr>
        <a:xfrm flipV="1">
          <a:off x="6972300" y="16928236"/>
          <a:ext cx="889000" cy="3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102082</xdr:rowOff>
    </xdr:from>
    <xdr:to>
      <xdr:col>55</xdr:col>
      <xdr:colOff>50800</xdr:colOff>
      <xdr:row>99</xdr:row>
      <xdr:rowOff>32232</xdr:rowOff>
    </xdr:to>
    <xdr:sp macro="" textlink="">
      <xdr:nvSpPr>
        <xdr:cNvPr id="479" name="楕円 478"/>
        <xdr:cNvSpPr/>
      </xdr:nvSpPr>
      <xdr:spPr>
        <a:xfrm>
          <a:off x="10426700" y="1690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17009</xdr:rowOff>
    </xdr:from>
    <xdr:ext cx="534377" cy="259045"/>
    <xdr:sp macro="" textlink="">
      <xdr:nvSpPr>
        <xdr:cNvPr id="480" name="土木費該当値テキスト"/>
        <xdr:cNvSpPr txBox="1"/>
      </xdr:nvSpPr>
      <xdr:spPr>
        <a:xfrm>
          <a:off x="10528300" y="1681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88939</xdr:rowOff>
    </xdr:from>
    <xdr:to>
      <xdr:col>50</xdr:col>
      <xdr:colOff>165100</xdr:colOff>
      <xdr:row>99</xdr:row>
      <xdr:rowOff>19089</xdr:rowOff>
    </xdr:to>
    <xdr:sp macro="" textlink="">
      <xdr:nvSpPr>
        <xdr:cNvPr id="481" name="楕円 480"/>
        <xdr:cNvSpPr/>
      </xdr:nvSpPr>
      <xdr:spPr>
        <a:xfrm>
          <a:off x="9588500" y="1689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10216</xdr:rowOff>
    </xdr:from>
    <xdr:ext cx="534377" cy="259045"/>
    <xdr:sp macro="" textlink="">
      <xdr:nvSpPr>
        <xdr:cNvPr id="482" name="テキスト ボックス 481"/>
        <xdr:cNvSpPr txBox="1"/>
      </xdr:nvSpPr>
      <xdr:spPr>
        <a:xfrm>
          <a:off x="9372111" y="1698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102654</xdr:rowOff>
    </xdr:from>
    <xdr:to>
      <xdr:col>46</xdr:col>
      <xdr:colOff>38100</xdr:colOff>
      <xdr:row>99</xdr:row>
      <xdr:rowOff>32804</xdr:rowOff>
    </xdr:to>
    <xdr:sp macro="" textlink="">
      <xdr:nvSpPr>
        <xdr:cNvPr id="483" name="楕円 482"/>
        <xdr:cNvSpPr/>
      </xdr:nvSpPr>
      <xdr:spPr>
        <a:xfrm>
          <a:off x="8699500" y="1690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23931</xdr:rowOff>
    </xdr:from>
    <xdr:ext cx="534377" cy="259045"/>
    <xdr:sp macro="" textlink="">
      <xdr:nvSpPr>
        <xdr:cNvPr id="484" name="テキスト ボックス 483"/>
        <xdr:cNvSpPr txBox="1"/>
      </xdr:nvSpPr>
      <xdr:spPr>
        <a:xfrm>
          <a:off x="8483111" y="1699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75336</xdr:rowOff>
    </xdr:from>
    <xdr:to>
      <xdr:col>41</xdr:col>
      <xdr:colOff>101600</xdr:colOff>
      <xdr:row>99</xdr:row>
      <xdr:rowOff>5486</xdr:rowOff>
    </xdr:to>
    <xdr:sp macro="" textlink="">
      <xdr:nvSpPr>
        <xdr:cNvPr id="485" name="楕円 484"/>
        <xdr:cNvSpPr/>
      </xdr:nvSpPr>
      <xdr:spPr>
        <a:xfrm>
          <a:off x="7810500" y="1687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168063</xdr:rowOff>
    </xdr:from>
    <xdr:ext cx="534377" cy="259045"/>
    <xdr:sp macro="" textlink="">
      <xdr:nvSpPr>
        <xdr:cNvPr id="486" name="テキスト ボックス 485"/>
        <xdr:cNvSpPr txBox="1"/>
      </xdr:nvSpPr>
      <xdr:spPr>
        <a:xfrm>
          <a:off x="7594111" y="1697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109779</xdr:rowOff>
    </xdr:from>
    <xdr:to>
      <xdr:col>36</xdr:col>
      <xdr:colOff>165100</xdr:colOff>
      <xdr:row>99</xdr:row>
      <xdr:rowOff>39929</xdr:rowOff>
    </xdr:to>
    <xdr:sp macro="" textlink="">
      <xdr:nvSpPr>
        <xdr:cNvPr id="487" name="楕円 486"/>
        <xdr:cNvSpPr/>
      </xdr:nvSpPr>
      <xdr:spPr>
        <a:xfrm>
          <a:off x="6921500" y="169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31056</xdr:rowOff>
    </xdr:from>
    <xdr:ext cx="534377" cy="259045"/>
    <xdr:sp macro="" textlink="">
      <xdr:nvSpPr>
        <xdr:cNvPr id="488" name="テキスト ボックス 487"/>
        <xdr:cNvSpPr txBox="1"/>
      </xdr:nvSpPr>
      <xdr:spPr>
        <a:xfrm>
          <a:off x="6705111" y="1700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71177</xdr:rowOff>
    </xdr:from>
    <xdr:to>
      <xdr:col>85</xdr:col>
      <xdr:colOff>127000</xdr:colOff>
      <xdr:row>37</xdr:row>
      <xdr:rowOff>77178</xdr:rowOff>
    </xdr:to>
    <xdr:cxnSp macro="">
      <xdr:nvCxnSpPr>
        <xdr:cNvPr id="517" name="直線コネクタ 516"/>
        <xdr:cNvCxnSpPr/>
      </xdr:nvCxnSpPr>
      <xdr:spPr>
        <a:xfrm flipV="1">
          <a:off x="15481300" y="6414827"/>
          <a:ext cx="8382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77178</xdr:rowOff>
    </xdr:from>
    <xdr:to>
      <xdr:col>81</xdr:col>
      <xdr:colOff>50800</xdr:colOff>
      <xdr:row>37</xdr:row>
      <xdr:rowOff>83731</xdr:rowOff>
    </xdr:to>
    <xdr:cxnSp macro="">
      <xdr:nvCxnSpPr>
        <xdr:cNvPr id="520" name="直線コネクタ 519"/>
        <xdr:cNvCxnSpPr/>
      </xdr:nvCxnSpPr>
      <xdr:spPr>
        <a:xfrm flipV="1">
          <a:off x="14592300" y="6420828"/>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83731</xdr:rowOff>
    </xdr:from>
    <xdr:to>
      <xdr:col>76</xdr:col>
      <xdr:colOff>114300</xdr:colOff>
      <xdr:row>37</xdr:row>
      <xdr:rowOff>98495</xdr:rowOff>
    </xdr:to>
    <xdr:cxnSp macro="">
      <xdr:nvCxnSpPr>
        <xdr:cNvPr id="523" name="直線コネクタ 522"/>
        <xdr:cNvCxnSpPr/>
      </xdr:nvCxnSpPr>
      <xdr:spPr>
        <a:xfrm flipV="1">
          <a:off x="13703300" y="6427381"/>
          <a:ext cx="889000" cy="1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74035</xdr:rowOff>
    </xdr:from>
    <xdr:to>
      <xdr:col>71</xdr:col>
      <xdr:colOff>177800</xdr:colOff>
      <xdr:row>37</xdr:row>
      <xdr:rowOff>98495</xdr:rowOff>
    </xdr:to>
    <xdr:cxnSp macro="">
      <xdr:nvCxnSpPr>
        <xdr:cNvPr id="526" name="直線コネクタ 525"/>
        <xdr:cNvCxnSpPr/>
      </xdr:nvCxnSpPr>
      <xdr:spPr>
        <a:xfrm>
          <a:off x="12814300" y="6417685"/>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20377</xdr:rowOff>
    </xdr:from>
    <xdr:to>
      <xdr:col>85</xdr:col>
      <xdr:colOff>177800</xdr:colOff>
      <xdr:row>37</xdr:row>
      <xdr:rowOff>121977</xdr:rowOff>
    </xdr:to>
    <xdr:sp macro="" textlink="">
      <xdr:nvSpPr>
        <xdr:cNvPr id="536" name="楕円 535"/>
        <xdr:cNvSpPr/>
      </xdr:nvSpPr>
      <xdr:spPr>
        <a:xfrm>
          <a:off x="16268700" y="636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7" name="消防費該当値テキスト"/>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26378</xdr:rowOff>
    </xdr:from>
    <xdr:to>
      <xdr:col>81</xdr:col>
      <xdr:colOff>101600</xdr:colOff>
      <xdr:row>37</xdr:row>
      <xdr:rowOff>127978</xdr:rowOff>
    </xdr:to>
    <xdr:sp macro="" textlink="">
      <xdr:nvSpPr>
        <xdr:cNvPr id="538" name="楕円 537"/>
        <xdr:cNvSpPr/>
      </xdr:nvSpPr>
      <xdr:spPr>
        <a:xfrm>
          <a:off x="15430500" y="637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144505</xdr:rowOff>
    </xdr:from>
    <xdr:ext cx="534377" cy="259045"/>
    <xdr:sp macro="" textlink="">
      <xdr:nvSpPr>
        <xdr:cNvPr id="539" name="テキスト ボックス 538"/>
        <xdr:cNvSpPr txBox="1"/>
      </xdr:nvSpPr>
      <xdr:spPr>
        <a:xfrm>
          <a:off x="15214111" y="61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32931</xdr:rowOff>
    </xdr:from>
    <xdr:to>
      <xdr:col>76</xdr:col>
      <xdr:colOff>165100</xdr:colOff>
      <xdr:row>37</xdr:row>
      <xdr:rowOff>134531</xdr:rowOff>
    </xdr:to>
    <xdr:sp macro="" textlink="">
      <xdr:nvSpPr>
        <xdr:cNvPr id="540" name="楕円 539"/>
        <xdr:cNvSpPr/>
      </xdr:nvSpPr>
      <xdr:spPr>
        <a:xfrm>
          <a:off x="14541500" y="63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151058</xdr:rowOff>
    </xdr:from>
    <xdr:ext cx="534377" cy="259045"/>
    <xdr:sp macro="" textlink="">
      <xdr:nvSpPr>
        <xdr:cNvPr id="541" name="テキスト ボックス 540"/>
        <xdr:cNvSpPr txBox="1"/>
      </xdr:nvSpPr>
      <xdr:spPr>
        <a:xfrm>
          <a:off x="14325111" y="61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47695</xdr:rowOff>
    </xdr:from>
    <xdr:to>
      <xdr:col>72</xdr:col>
      <xdr:colOff>38100</xdr:colOff>
      <xdr:row>37</xdr:row>
      <xdr:rowOff>149295</xdr:rowOff>
    </xdr:to>
    <xdr:sp macro="" textlink="">
      <xdr:nvSpPr>
        <xdr:cNvPr id="542" name="楕円 541"/>
        <xdr:cNvSpPr/>
      </xdr:nvSpPr>
      <xdr:spPr>
        <a:xfrm>
          <a:off x="13652500" y="63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165822</xdr:rowOff>
    </xdr:from>
    <xdr:ext cx="534377" cy="259045"/>
    <xdr:sp macro="" textlink="">
      <xdr:nvSpPr>
        <xdr:cNvPr id="543" name="テキスト ボックス 542"/>
        <xdr:cNvSpPr txBox="1"/>
      </xdr:nvSpPr>
      <xdr:spPr>
        <a:xfrm>
          <a:off x="13436111" y="616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23235</xdr:rowOff>
    </xdr:from>
    <xdr:to>
      <xdr:col>67</xdr:col>
      <xdr:colOff>101600</xdr:colOff>
      <xdr:row>37</xdr:row>
      <xdr:rowOff>124835</xdr:rowOff>
    </xdr:to>
    <xdr:sp macro="" textlink="">
      <xdr:nvSpPr>
        <xdr:cNvPr id="544" name="楕円 543"/>
        <xdr:cNvSpPr/>
      </xdr:nvSpPr>
      <xdr:spPr>
        <a:xfrm>
          <a:off x="12763500" y="636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141362</xdr:rowOff>
    </xdr:from>
    <xdr:ext cx="534377" cy="259045"/>
    <xdr:sp macro="" textlink="">
      <xdr:nvSpPr>
        <xdr:cNvPr id="545" name="テキスト ボックス 544"/>
        <xdr:cNvSpPr txBox="1"/>
      </xdr:nvSpPr>
      <xdr:spPr>
        <a:xfrm>
          <a:off x="12547111" y="614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131585</xdr:rowOff>
    </xdr:from>
    <xdr:to>
      <xdr:col>85</xdr:col>
      <xdr:colOff>127000</xdr:colOff>
      <xdr:row>58</xdr:row>
      <xdr:rowOff>141033</xdr:rowOff>
    </xdr:to>
    <xdr:cxnSp macro="">
      <xdr:nvCxnSpPr>
        <xdr:cNvPr id="575" name="直線コネクタ 574"/>
        <xdr:cNvCxnSpPr/>
      </xdr:nvCxnSpPr>
      <xdr:spPr>
        <a:xfrm>
          <a:off x="15481300" y="10075685"/>
          <a:ext cx="838200" cy="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131585</xdr:rowOff>
    </xdr:from>
    <xdr:to>
      <xdr:col>81</xdr:col>
      <xdr:colOff>50800</xdr:colOff>
      <xdr:row>59</xdr:row>
      <xdr:rowOff>2045</xdr:rowOff>
    </xdr:to>
    <xdr:cxnSp macro="">
      <xdr:nvCxnSpPr>
        <xdr:cNvPr id="578" name="直線コネクタ 577"/>
        <xdr:cNvCxnSpPr/>
      </xdr:nvCxnSpPr>
      <xdr:spPr>
        <a:xfrm flipV="1">
          <a:off x="14592300" y="100756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2045</xdr:rowOff>
    </xdr:from>
    <xdr:to>
      <xdr:col>76</xdr:col>
      <xdr:colOff>114300</xdr:colOff>
      <xdr:row>59</xdr:row>
      <xdr:rowOff>21781</xdr:rowOff>
    </xdr:to>
    <xdr:cxnSp macro="">
      <xdr:nvCxnSpPr>
        <xdr:cNvPr id="581" name="直線コネクタ 580"/>
        <xdr:cNvCxnSpPr/>
      </xdr:nvCxnSpPr>
      <xdr:spPr>
        <a:xfrm flipV="1">
          <a:off x="13703300" y="10117595"/>
          <a:ext cx="8890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123571</xdr:rowOff>
    </xdr:from>
    <xdr:to>
      <xdr:col>71</xdr:col>
      <xdr:colOff>177800</xdr:colOff>
      <xdr:row>59</xdr:row>
      <xdr:rowOff>21781</xdr:rowOff>
    </xdr:to>
    <xdr:cxnSp macro="">
      <xdr:nvCxnSpPr>
        <xdr:cNvPr id="584" name="直線コネクタ 583"/>
        <xdr:cNvCxnSpPr/>
      </xdr:nvCxnSpPr>
      <xdr:spPr>
        <a:xfrm>
          <a:off x="12814300" y="10067671"/>
          <a:ext cx="889000" cy="6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90233</xdr:rowOff>
    </xdr:from>
    <xdr:to>
      <xdr:col>85</xdr:col>
      <xdr:colOff>177800</xdr:colOff>
      <xdr:row>59</xdr:row>
      <xdr:rowOff>20383</xdr:rowOff>
    </xdr:to>
    <xdr:sp macro="" textlink="">
      <xdr:nvSpPr>
        <xdr:cNvPr id="594" name="楕円 593"/>
        <xdr:cNvSpPr/>
      </xdr:nvSpPr>
      <xdr:spPr>
        <a:xfrm>
          <a:off x="16268700" y="100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5160</xdr:rowOff>
    </xdr:from>
    <xdr:ext cx="534377" cy="259045"/>
    <xdr:sp macro="" textlink="">
      <xdr:nvSpPr>
        <xdr:cNvPr id="595" name="教育費該当値テキスト"/>
        <xdr:cNvSpPr txBox="1"/>
      </xdr:nvSpPr>
      <xdr:spPr>
        <a:xfrm>
          <a:off x="16370300" y="994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80785</xdr:rowOff>
    </xdr:from>
    <xdr:to>
      <xdr:col>81</xdr:col>
      <xdr:colOff>101600</xdr:colOff>
      <xdr:row>59</xdr:row>
      <xdr:rowOff>10935</xdr:rowOff>
    </xdr:to>
    <xdr:sp macro="" textlink="">
      <xdr:nvSpPr>
        <xdr:cNvPr id="596" name="楕円 595"/>
        <xdr:cNvSpPr/>
      </xdr:nvSpPr>
      <xdr:spPr>
        <a:xfrm>
          <a:off x="15430500" y="100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2062</xdr:rowOff>
    </xdr:from>
    <xdr:ext cx="534377" cy="259045"/>
    <xdr:sp macro="" textlink="">
      <xdr:nvSpPr>
        <xdr:cNvPr id="597" name="テキスト ボックス 596"/>
        <xdr:cNvSpPr txBox="1"/>
      </xdr:nvSpPr>
      <xdr:spPr>
        <a:xfrm>
          <a:off x="15214111" y="1011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122695</xdr:rowOff>
    </xdr:from>
    <xdr:to>
      <xdr:col>76</xdr:col>
      <xdr:colOff>165100</xdr:colOff>
      <xdr:row>59</xdr:row>
      <xdr:rowOff>52845</xdr:rowOff>
    </xdr:to>
    <xdr:sp macro="" textlink="">
      <xdr:nvSpPr>
        <xdr:cNvPr id="598" name="楕円 597"/>
        <xdr:cNvSpPr/>
      </xdr:nvSpPr>
      <xdr:spPr>
        <a:xfrm>
          <a:off x="14541500" y="100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43972</xdr:rowOff>
    </xdr:from>
    <xdr:ext cx="534377" cy="259045"/>
    <xdr:sp macro="" textlink="">
      <xdr:nvSpPr>
        <xdr:cNvPr id="599" name="テキスト ボックス 598"/>
        <xdr:cNvSpPr txBox="1"/>
      </xdr:nvSpPr>
      <xdr:spPr>
        <a:xfrm>
          <a:off x="14325111" y="1015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142431</xdr:rowOff>
    </xdr:from>
    <xdr:to>
      <xdr:col>72</xdr:col>
      <xdr:colOff>38100</xdr:colOff>
      <xdr:row>59</xdr:row>
      <xdr:rowOff>72581</xdr:rowOff>
    </xdr:to>
    <xdr:sp macro="" textlink="">
      <xdr:nvSpPr>
        <xdr:cNvPr id="600" name="楕円 599"/>
        <xdr:cNvSpPr/>
      </xdr:nvSpPr>
      <xdr:spPr>
        <a:xfrm>
          <a:off x="13652500" y="1008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63708</xdr:rowOff>
    </xdr:from>
    <xdr:ext cx="534377" cy="259045"/>
    <xdr:sp macro="" textlink="">
      <xdr:nvSpPr>
        <xdr:cNvPr id="601" name="テキスト ボックス 600"/>
        <xdr:cNvSpPr txBox="1"/>
      </xdr:nvSpPr>
      <xdr:spPr>
        <a:xfrm>
          <a:off x="13436111" y="1017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72771</xdr:rowOff>
    </xdr:from>
    <xdr:to>
      <xdr:col>67</xdr:col>
      <xdr:colOff>101600</xdr:colOff>
      <xdr:row>59</xdr:row>
      <xdr:rowOff>2921</xdr:rowOff>
    </xdr:to>
    <xdr:sp macro="" textlink="">
      <xdr:nvSpPr>
        <xdr:cNvPr id="602" name="楕円 601"/>
        <xdr:cNvSpPr/>
      </xdr:nvSpPr>
      <xdr:spPr>
        <a:xfrm>
          <a:off x="12763500" y="100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165498</xdr:rowOff>
    </xdr:from>
    <xdr:ext cx="534377" cy="259045"/>
    <xdr:sp macro="" textlink="">
      <xdr:nvSpPr>
        <xdr:cNvPr id="603" name="テキスト ボックス 602"/>
        <xdr:cNvSpPr txBox="1"/>
      </xdr:nvSpPr>
      <xdr:spPr>
        <a:xfrm>
          <a:off x="12547111" y="101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77694</xdr:rowOff>
    </xdr:from>
    <xdr:to>
      <xdr:col>85</xdr:col>
      <xdr:colOff>127000</xdr:colOff>
      <xdr:row>79</xdr:row>
      <xdr:rowOff>89877</xdr:rowOff>
    </xdr:to>
    <xdr:cxnSp macro="">
      <xdr:nvCxnSpPr>
        <xdr:cNvPr id="634" name="直線コネクタ 633"/>
        <xdr:cNvCxnSpPr/>
      </xdr:nvCxnSpPr>
      <xdr:spPr>
        <a:xfrm>
          <a:off x="15481300" y="13622244"/>
          <a:ext cx="838200" cy="1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77694</xdr:rowOff>
    </xdr:from>
    <xdr:to>
      <xdr:col>81</xdr:col>
      <xdr:colOff>50800</xdr:colOff>
      <xdr:row>79</xdr:row>
      <xdr:rowOff>89027</xdr:rowOff>
    </xdr:to>
    <xdr:cxnSp macro="">
      <xdr:nvCxnSpPr>
        <xdr:cNvPr id="637" name="直線コネクタ 636"/>
        <xdr:cNvCxnSpPr/>
      </xdr:nvCxnSpPr>
      <xdr:spPr>
        <a:xfrm flipV="1">
          <a:off x="14592300" y="13622244"/>
          <a:ext cx="889000" cy="1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9" name="テキスト ボックス 638"/>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89027</xdr:rowOff>
    </xdr:from>
    <xdr:to>
      <xdr:col>76</xdr:col>
      <xdr:colOff>114300</xdr:colOff>
      <xdr:row>79</xdr:row>
      <xdr:rowOff>90736</xdr:rowOff>
    </xdr:to>
    <xdr:cxnSp macro="">
      <xdr:nvCxnSpPr>
        <xdr:cNvPr id="640" name="直線コネクタ 639"/>
        <xdr:cNvCxnSpPr/>
      </xdr:nvCxnSpPr>
      <xdr:spPr>
        <a:xfrm flipV="1">
          <a:off x="13703300" y="13633577"/>
          <a:ext cx="88900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90736</xdr:rowOff>
    </xdr:from>
    <xdr:to>
      <xdr:col>71</xdr:col>
      <xdr:colOff>177800</xdr:colOff>
      <xdr:row>79</xdr:row>
      <xdr:rowOff>94960</xdr:rowOff>
    </xdr:to>
    <xdr:cxnSp macro="">
      <xdr:nvCxnSpPr>
        <xdr:cNvPr id="643" name="直線コネクタ 642"/>
        <xdr:cNvCxnSpPr/>
      </xdr:nvCxnSpPr>
      <xdr:spPr>
        <a:xfrm flipV="1">
          <a:off x="12814300" y="13635286"/>
          <a:ext cx="8890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39077</xdr:rowOff>
    </xdr:from>
    <xdr:to>
      <xdr:col>85</xdr:col>
      <xdr:colOff>177800</xdr:colOff>
      <xdr:row>79</xdr:row>
      <xdr:rowOff>140677</xdr:rowOff>
    </xdr:to>
    <xdr:sp macro="" textlink="">
      <xdr:nvSpPr>
        <xdr:cNvPr id="653" name="楕円 652"/>
        <xdr:cNvSpPr/>
      </xdr:nvSpPr>
      <xdr:spPr>
        <a:xfrm>
          <a:off x="16268700" y="1358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378565" cy="259045"/>
    <xdr:sp macro="" textlink="">
      <xdr:nvSpPr>
        <xdr:cNvPr id="654" name="災害復旧費該当値テキスト"/>
        <xdr:cNvSpPr txBox="1"/>
      </xdr:nvSpPr>
      <xdr:spPr>
        <a:xfrm>
          <a:off x="16370300" y="13553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26894</xdr:rowOff>
    </xdr:from>
    <xdr:to>
      <xdr:col>81</xdr:col>
      <xdr:colOff>101600</xdr:colOff>
      <xdr:row>79</xdr:row>
      <xdr:rowOff>128494</xdr:rowOff>
    </xdr:to>
    <xdr:sp macro="" textlink="">
      <xdr:nvSpPr>
        <xdr:cNvPr id="655" name="楕円 654"/>
        <xdr:cNvSpPr/>
      </xdr:nvSpPr>
      <xdr:spPr>
        <a:xfrm>
          <a:off x="15430500" y="135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145021</xdr:rowOff>
    </xdr:from>
    <xdr:ext cx="469744" cy="259045"/>
    <xdr:sp macro="" textlink="">
      <xdr:nvSpPr>
        <xdr:cNvPr id="656" name="テキスト ボックス 655"/>
        <xdr:cNvSpPr txBox="1"/>
      </xdr:nvSpPr>
      <xdr:spPr>
        <a:xfrm>
          <a:off x="15246428" y="1334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38227</xdr:rowOff>
    </xdr:from>
    <xdr:to>
      <xdr:col>76</xdr:col>
      <xdr:colOff>165100</xdr:colOff>
      <xdr:row>79</xdr:row>
      <xdr:rowOff>139827</xdr:rowOff>
    </xdr:to>
    <xdr:sp macro="" textlink="">
      <xdr:nvSpPr>
        <xdr:cNvPr id="657" name="楕円 656"/>
        <xdr:cNvSpPr/>
      </xdr:nvSpPr>
      <xdr:spPr>
        <a:xfrm>
          <a:off x="14541500" y="135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130954</xdr:rowOff>
    </xdr:from>
    <xdr:ext cx="378565" cy="259045"/>
    <xdr:sp macro="" textlink="">
      <xdr:nvSpPr>
        <xdr:cNvPr id="658" name="テキスト ボックス 657"/>
        <xdr:cNvSpPr txBox="1"/>
      </xdr:nvSpPr>
      <xdr:spPr>
        <a:xfrm>
          <a:off x="14403017" y="13675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39936</xdr:rowOff>
    </xdr:from>
    <xdr:to>
      <xdr:col>72</xdr:col>
      <xdr:colOff>38100</xdr:colOff>
      <xdr:row>79</xdr:row>
      <xdr:rowOff>141536</xdr:rowOff>
    </xdr:to>
    <xdr:sp macro="" textlink="">
      <xdr:nvSpPr>
        <xdr:cNvPr id="659" name="楕円 658"/>
        <xdr:cNvSpPr/>
      </xdr:nvSpPr>
      <xdr:spPr>
        <a:xfrm>
          <a:off x="13652500" y="1358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132663</xdr:rowOff>
    </xdr:from>
    <xdr:ext cx="378565" cy="259045"/>
    <xdr:sp macro="" textlink="">
      <xdr:nvSpPr>
        <xdr:cNvPr id="660" name="テキスト ボックス 659"/>
        <xdr:cNvSpPr txBox="1"/>
      </xdr:nvSpPr>
      <xdr:spPr>
        <a:xfrm>
          <a:off x="13514017" y="1367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44160</xdr:rowOff>
    </xdr:from>
    <xdr:to>
      <xdr:col>67</xdr:col>
      <xdr:colOff>101600</xdr:colOff>
      <xdr:row>79</xdr:row>
      <xdr:rowOff>145760</xdr:rowOff>
    </xdr:to>
    <xdr:sp macro="" textlink="">
      <xdr:nvSpPr>
        <xdr:cNvPr id="661" name="楕円 660"/>
        <xdr:cNvSpPr/>
      </xdr:nvSpPr>
      <xdr:spPr>
        <a:xfrm>
          <a:off x="12763500" y="135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136887</xdr:rowOff>
    </xdr:from>
    <xdr:ext cx="378565" cy="259045"/>
    <xdr:sp macro="" textlink="">
      <xdr:nvSpPr>
        <xdr:cNvPr id="662" name="テキスト ボックス 661"/>
        <xdr:cNvSpPr txBox="1"/>
      </xdr:nvSpPr>
      <xdr:spPr>
        <a:xfrm>
          <a:off x="12625017" y="13681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96762</xdr:rowOff>
    </xdr:from>
    <xdr:to>
      <xdr:col>85</xdr:col>
      <xdr:colOff>127000</xdr:colOff>
      <xdr:row>96</xdr:row>
      <xdr:rowOff>136767</xdr:rowOff>
    </xdr:to>
    <xdr:cxnSp macro="">
      <xdr:nvCxnSpPr>
        <xdr:cNvPr id="691" name="直線コネクタ 690"/>
        <xdr:cNvCxnSpPr/>
      </xdr:nvCxnSpPr>
      <xdr:spPr>
        <a:xfrm>
          <a:off x="15481300" y="16555962"/>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74307</xdr:rowOff>
    </xdr:from>
    <xdr:to>
      <xdr:col>81</xdr:col>
      <xdr:colOff>50800</xdr:colOff>
      <xdr:row>96</xdr:row>
      <xdr:rowOff>96762</xdr:rowOff>
    </xdr:to>
    <xdr:cxnSp macro="">
      <xdr:nvCxnSpPr>
        <xdr:cNvPr id="694" name="直線コネクタ 693"/>
        <xdr:cNvCxnSpPr/>
      </xdr:nvCxnSpPr>
      <xdr:spPr>
        <a:xfrm>
          <a:off x="14592300" y="16533507"/>
          <a:ext cx="889000" cy="2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65684</xdr:rowOff>
    </xdr:from>
    <xdr:to>
      <xdr:col>76</xdr:col>
      <xdr:colOff>114300</xdr:colOff>
      <xdr:row>96</xdr:row>
      <xdr:rowOff>74307</xdr:rowOff>
    </xdr:to>
    <xdr:cxnSp macro="">
      <xdr:nvCxnSpPr>
        <xdr:cNvPr id="697" name="直線コネクタ 696"/>
        <xdr:cNvCxnSpPr/>
      </xdr:nvCxnSpPr>
      <xdr:spPr>
        <a:xfrm>
          <a:off x="13703300" y="16524884"/>
          <a:ext cx="889000" cy="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65684</xdr:rowOff>
    </xdr:from>
    <xdr:to>
      <xdr:col>71</xdr:col>
      <xdr:colOff>177800</xdr:colOff>
      <xdr:row>96</xdr:row>
      <xdr:rowOff>71870</xdr:rowOff>
    </xdr:to>
    <xdr:cxnSp macro="">
      <xdr:nvCxnSpPr>
        <xdr:cNvPr id="700" name="直線コネクタ 699"/>
        <xdr:cNvCxnSpPr/>
      </xdr:nvCxnSpPr>
      <xdr:spPr>
        <a:xfrm flipV="1">
          <a:off x="12814300" y="16524884"/>
          <a:ext cx="889000" cy="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85967</xdr:rowOff>
    </xdr:from>
    <xdr:to>
      <xdr:col>85</xdr:col>
      <xdr:colOff>177800</xdr:colOff>
      <xdr:row>97</xdr:row>
      <xdr:rowOff>16117</xdr:rowOff>
    </xdr:to>
    <xdr:sp macro="" textlink="">
      <xdr:nvSpPr>
        <xdr:cNvPr id="710" name="楕円 709"/>
        <xdr:cNvSpPr/>
      </xdr:nvSpPr>
      <xdr:spPr>
        <a:xfrm>
          <a:off x="16268700" y="165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64394</xdr:rowOff>
    </xdr:from>
    <xdr:ext cx="534377" cy="259045"/>
    <xdr:sp macro="" textlink="">
      <xdr:nvSpPr>
        <xdr:cNvPr id="711" name="公債費該当値テキスト"/>
        <xdr:cNvSpPr txBox="1"/>
      </xdr:nvSpPr>
      <xdr:spPr>
        <a:xfrm>
          <a:off x="16370300" y="165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45962</xdr:rowOff>
    </xdr:from>
    <xdr:to>
      <xdr:col>81</xdr:col>
      <xdr:colOff>101600</xdr:colOff>
      <xdr:row>96</xdr:row>
      <xdr:rowOff>147562</xdr:rowOff>
    </xdr:to>
    <xdr:sp macro="" textlink="">
      <xdr:nvSpPr>
        <xdr:cNvPr id="712" name="楕円 711"/>
        <xdr:cNvSpPr/>
      </xdr:nvSpPr>
      <xdr:spPr>
        <a:xfrm>
          <a:off x="15430500" y="165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164089</xdr:rowOff>
    </xdr:from>
    <xdr:ext cx="534377" cy="259045"/>
    <xdr:sp macro="" textlink="">
      <xdr:nvSpPr>
        <xdr:cNvPr id="713" name="テキスト ボックス 712"/>
        <xdr:cNvSpPr txBox="1"/>
      </xdr:nvSpPr>
      <xdr:spPr>
        <a:xfrm>
          <a:off x="15214111" y="1628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23507</xdr:rowOff>
    </xdr:from>
    <xdr:to>
      <xdr:col>76</xdr:col>
      <xdr:colOff>165100</xdr:colOff>
      <xdr:row>96</xdr:row>
      <xdr:rowOff>125107</xdr:rowOff>
    </xdr:to>
    <xdr:sp macro="" textlink="">
      <xdr:nvSpPr>
        <xdr:cNvPr id="714" name="楕円 713"/>
        <xdr:cNvSpPr/>
      </xdr:nvSpPr>
      <xdr:spPr>
        <a:xfrm>
          <a:off x="14541500" y="1648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141634</xdr:rowOff>
    </xdr:from>
    <xdr:ext cx="534377" cy="259045"/>
    <xdr:sp macro="" textlink="">
      <xdr:nvSpPr>
        <xdr:cNvPr id="715" name="テキスト ボックス 714"/>
        <xdr:cNvSpPr txBox="1"/>
      </xdr:nvSpPr>
      <xdr:spPr>
        <a:xfrm>
          <a:off x="14325111" y="1625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14884</xdr:rowOff>
    </xdr:from>
    <xdr:to>
      <xdr:col>72</xdr:col>
      <xdr:colOff>38100</xdr:colOff>
      <xdr:row>96</xdr:row>
      <xdr:rowOff>116484</xdr:rowOff>
    </xdr:to>
    <xdr:sp macro="" textlink="">
      <xdr:nvSpPr>
        <xdr:cNvPr id="716" name="楕円 715"/>
        <xdr:cNvSpPr/>
      </xdr:nvSpPr>
      <xdr:spPr>
        <a:xfrm>
          <a:off x="13652500" y="1647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133011</xdr:rowOff>
    </xdr:from>
    <xdr:ext cx="534377" cy="259045"/>
    <xdr:sp macro="" textlink="">
      <xdr:nvSpPr>
        <xdr:cNvPr id="717" name="テキスト ボックス 716"/>
        <xdr:cNvSpPr txBox="1"/>
      </xdr:nvSpPr>
      <xdr:spPr>
        <a:xfrm>
          <a:off x="13436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21070</xdr:rowOff>
    </xdr:from>
    <xdr:to>
      <xdr:col>67</xdr:col>
      <xdr:colOff>101600</xdr:colOff>
      <xdr:row>96</xdr:row>
      <xdr:rowOff>122670</xdr:rowOff>
    </xdr:to>
    <xdr:sp macro="" textlink="">
      <xdr:nvSpPr>
        <xdr:cNvPr id="718" name="楕円 717"/>
        <xdr:cNvSpPr/>
      </xdr:nvSpPr>
      <xdr:spPr>
        <a:xfrm>
          <a:off x="12763500" y="164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139197</xdr:rowOff>
    </xdr:from>
    <xdr:ext cx="534377" cy="259045"/>
    <xdr:sp macro="" textlink="">
      <xdr:nvSpPr>
        <xdr:cNvPr id="719" name="テキスト ボックス 718"/>
        <xdr:cNvSpPr txBox="1"/>
      </xdr:nvSpPr>
      <xdr:spPr>
        <a:xfrm>
          <a:off x="12547111" y="1625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類似団体平均と比較すると、総務費、農林水産業費、商工費、消防費、災害復旧費、公債費はほぼ同水準となっている。総務費が令和２年に大幅に増加しているのは、新庁舎建設によるものである。</a:t>
          </a:r>
        </a:p>
        <a:p>
          <a:r>
            <a:rPr kumimoji="1" lang="ja-JP" altLang="en-US" sz="1300">
              <a:latin typeface="ＭＳ Ｐゴシック" panose="020B0600070205080204" pitchFamily="50" charset="-128"/>
              <a:ea typeface="ＭＳ Ｐゴシック" panose="020B0600070205080204" pitchFamily="50" charset="-128"/>
            </a:rPr>
            <a:t>民生費については、類似団体平均と比較すると比較的高い水準で推移しているが、これは高齢者数、障がい者福祉サービスの利用の増加により、扶助費等が年々急激な伸びを示しており、その伸び率が類似団体より大きいことによるものと考えられる。衛生費についても、類似団体平均と比較すると比較的高い水準で推移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年度に大きく増加している要因は、ごみ焼却施設基幹的設備改良事業の実施によるものである。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　一方、土木費、教育費については類似団体平均と比較し低い水準で推移している。道路や学校などの公共施設の老朽化対策等が先送りとなっていることが主な要因と考えられる。今後、小中学校の再編や、公共施設の適正管理を実施していく必要があり、支出増が見込まれるため、行財政改革に基づき、引き続き徹底した経費削減に取り組む必要がある。目的別歳出としてもやはり、単独で行っているし尿処理やごみ処理に伴う衛生費の増加や、高齢者数や障がい者福祉サービスの利用の増加などに伴う民生費の増加が目立っており、これらが財政硬直化の要因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地方交付税や株式等譲渡所得割交付金など収入が増加したことにより増加している。単年度収支の伸びについても同様の要因によるものである。依然として財政調整基金をはじめとした基金残高については類似団体と比べ余力のない状況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行財政改革を着実に実施し、経費の削減や収入の確保に努め、基金の積立を行い、財政需要に対応していく必要がある。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連結実質比率に係る赤字・黒字の構成を見ると、住宅新築資金等貸付金特別会計については、令和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年度までは赤字であったが、公債費の償還が終了したこと、大幅に貸付金を回収できたこと等による歳入の増加により令和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は黒字となっている。しかし駐車場事業特別会計については慢性的な赤字となっており、利用促進対策や運営の効率化を講じているところである。水道事業会計においては、安定した収益を確保しており、例年黒字となっているものの、人口減少による給水量の減少や、老朽化した基幹管路等の水道施設の改修が今後の課題となっている。国民健康保険特別会計や介護保険特別会計、後期高齢者医療特別会計においては、生産年齢人口の減少や高齢者人口の増加などにより厳しい財政運営となっているが、例年かろうじて黒字を確保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年度から実施している第</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次行財政改革アクションプランを着実に実施し、一般会計だけではなく、各特別会計においても経費の削減や収入の確保に努め、財政健全化に向けて取り組みを続けていく。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c r="B2" s="170" t="s">
        <v>77</v>
      </c>
      <c r="C2" s="170"/>
      <c r="D2" s="171"/>
    </row>
    <row r="3" spans="1:119" ht="18.75" customHeight="1" thickBot="1">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30300242</v>
      </c>
      <c r="BO4" s="449"/>
      <c r="BP4" s="449"/>
      <c r="BQ4" s="449"/>
      <c r="BR4" s="449"/>
      <c r="BS4" s="449"/>
      <c r="BT4" s="449"/>
      <c r="BU4" s="450"/>
      <c r="BV4" s="448">
        <v>26605199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6.8</v>
      </c>
      <c r="CU4" s="589"/>
      <c r="CV4" s="589"/>
      <c r="CW4" s="589"/>
      <c r="CX4" s="589"/>
      <c r="CY4" s="589"/>
      <c r="CZ4" s="589"/>
      <c r="DA4" s="590"/>
      <c r="DB4" s="588">
        <v>5.4</v>
      </c>
      <c r="DC4" s="589"/>
      <c r="DD4" s="589"/>
      <c r="DE4" s="589"/>
      <c r="DF4" s="589"/>
      <c r="DG4" s="589"/>
      <c r="DH4" s="589"/>
      <c r="DI4" s="590"/>
    </row>
    <row r="5" spans="1:119" ht="18.75" customHeight="1">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29295223</v>
      </c>
      <c r="BO5" s="420"/>
      <c r="BP5" s="420"/>
      <c r="BQ5" s="420"/>
      <c r="BR5" s="420"/>
      <c r="BS5" s="420"/>
      <c r="BT5" s="420"/>
      <c r="BU5" s="421"/>
      <c r="BV5" s="419">
        <v>25843276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v>
      </c>
      <c r="CU5" s="417"/>
      <c r="CV5" s="417"/>
      <c r="CW5" s="417"/>
      <c r="CX5" s="417"/>
      <c r="CY5" s="417"/>
      <c r="CZ5" s="417"/>
      <c r="DA5" s="418"/>
      <c r="DB5" s="416">
        <v>97.4</v>
      </c>
      <c r="DC5" s="417"/>
      <c r="DD5" s="417"/>
      <c r="DE5" s="417"/>
      <c r="DF5" s="417"/>
      <c r="DG5" s="417"/>
      <c r="DH5" s="417"/>
      <c r="DI5" s="418"/>
    </row>
    <row r="6" spans="1:119" ht="18.75" customHeight="1">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1005019</v>
      </c>
      <c r="BO6" s="420"/>
      <c r="BP6" s="420"/>
      <c r="BQ6" s="420"/>
      <c r="BR6" s="420"/>
      <c r="BS6" s="420"/>
      <c r="BT6" s="420"/>
      <c r="BU6" s="421"/>
      <c r="BV6" s="419">
        <v>761923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95.4</v>
      </c>
      <c r="CU6" s="563"/>
      <c r="CV6" s="563"/>
      <c r="CW6" s="563"/>
      <c r="CX6" s="563"/>
      <c r="CY6" s="563"/>
      <c r="CZ6" s="563"/>
      <c r="DA6" s="564"/>
      <c r="DB6" s="562">
        <v>98.2</v>
      </c>
      <c r="DC6" s="563"/>
      <c r="DD6" s="563"/>
      <c r="DE6" s="563"/>
      <c r="DF6" s="563"/>
      <c r="DG6" s="563"/>
      <c r="DH6" s="563"/>
      <c r="DI6" s="564"/>
    </row>
    <row r="7" spans="1:119" ht="18.75" customHeight="1">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71912</v>
      </c>
      <c r="BO7" s="420"/>
      <c r="BP7" s="420"/>
      <c r="BQ7" s="420"/>
      <c r="BR7" s="420"/>
      <c r="BS7" s="420"/>
      <c r="BT7" s="420"/>
      <c r="BU7" s="421"/>
      <c r="BV7" s="419">
        <v>38502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13659202</v>
      </c>
      <c r="CU7" s="420"/>
      <c r="CV7" s="420"/>
      <c r="CW7" s="420"/>
      <c r="CX7" s="420"/>
      <c r="CY7" s="420"/>
      <c r="CZ7" s="420"/>
      <c r="DA7" s="421"/>
      <c r="DB7" s="419">
        <v>13276084</v>
      </c>
      <c r="DC7" s="420"/>
      <c r="DD7" s="420"/>
      <c r="DE7" s="420"/>
      <c r="DF7" s="420"/>
      <c r="DG7" s="420"/>
      <c r="DH7" s="420"/>
      <c r="DI7" s="421"/>
    </row>
    <row r="8" spans="1:119" ht="18.75" customHeight="1" thickBot="1">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933107</v>
      </c>
      <c r="BO8" s="420"/>
      <c r="BP8" s="420"/>
      <c r="BQ8" s="420"/>
      <c r="BR8" s="420"/>
      <c r="BS8" s="420"/>
      <c r="BT8" s="420"/>
      <c r="BU8" s="421"/>
      <c r="BV8" s="419">
        <v>723421</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0.51</v>
      </c>
      <c r="CU8" s="523"/>
      <c r="CV8" s="523"/>
      <c r="CW8" s="523"/>
      <c r="CX8" s="523"/>
      <c r="CY8" s="523"/>
      <c r="CZ8" s="523"/>
      <c r="DA8" s="524"/>
      <c r="DB8" s="522">
        <v>0.51</v>
      </c>
      <c r="DC8" s="523"/>
      <c r="DD8" s="523"/>
      <c r="DE8" s="523"/>
      <c r="DF8" s="523"/>
      <c r="DG8" s="523"/>
      <c r="DH8" s="523"/>
      <c r="DI8" s="524"/>
    </row>
    <row r="9" spans="1:119" ht="18.75" customHeight="1" thickBot="1">
      <c r="A9" s="169"/>
      <c r="B9" s="551" t="s">
        <v>107</v>
      </c>
      <c r="C9" s="552"/>
      <c r="D9" s="552"/>
      <c r="E9" s="552"/>
      <c r="F9" s="552"/>
      <c r="G9" s="552"/>
      <c r="H9" s="552"/>
      <c r="I9" s="552"/>
      <c r="J9" s="552"/>
      <c r="K9" s="470"/>
      <c r="L9" s="553" t="s">
        <v>108</v>
      </c>
      <c r="M9" s="554"/>
      <c r="N9" s="554"/>
      <c r="O9" s="554"/>
      <c r="P9" s="554"/>
      <c r="Q9" s="555"/>
      <c r="R9" s="556">
        <v>54857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209686</v>
      </c>
      <c r="BO9" s="420"/>
      <c r="BP9" s="420"/>
      <c r="BQ9" s="420"/>
      <c r="BR9" s="420"/>
      <c r="BS9" s="420"/>
      <c r="BT9" s="420"/>
      <c r="BU9" s="421"/>
      <c r="BV9" s="419">
        <v>-598475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9.9</v>
      </c>
      <c r="CU9" s="417"/>
      <c r="CV9" s="417"/>
      <c r="CW9" s="417"/>
      <c r="CX9" s="417"/>
      <c r="CY9" s="417"/>
      <c r="CZ9" s="417"/>
      <c r="DA9" s="418"/>
      <c r="DB9" s="416">
        <v>11.1</v>
      </c>
      <c r="DC9" s="417"/>
      <c r="DD9" s="417"/>
      <c r="DE9" s="417"/>
      <c r="DF9" s="417"/>
      <c r="DG9" s="417"/>
      <c r="DH9" s="417"/>
      <c r="DI9" s="418"/>
    </row>
    <row r="10" spans="1:119" ht="18.75" customHeight="1" thickBot="1">
      <c r="A10" s="169"/>
      <c r="B10" s="551"/>
      <c r="C10" s="552"/>
      <c r="D10" s="552"/>
      <c r="E10" s="552"/>
      <c r="F10" s="552"/>
      <c r="G10" s="552"/>
      <c r="H10" s="552"/>
      <c r="I10" s="552"/>
      <c r="J10" s="552"/>
      <c r="K10" s="470"/>
      <c r="L10" s="375" t="s">
        <v>113</v>
      </c>
      <c r="M10" s="376"/>
      <c r="N10" s="376"/>
      <c r="O10" s="376"/>
      <c r="P10" s="376"/>
      <c r="Q10" s="377"/>
      <c r="R10" s="372">
        <v>57244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370027</v>
      </c>
      <c r="BO10" s="420"/>
      <c r="BP10" s="420"/>
      <c r="BQ10" s="420"/>
      <c r="BR10" s="420"/>
      <c r="BS10" s="420"/>
      <c r="BT10" s="420"/>
      <c r="BU10" s="421"/>
      <c r="BV10" s="419">
        <v>670000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69"/>
      <c r="B12" s="525" t="s">
        <v>123</v>
      </c>
      <c r="C12" s="526"/>
      <c r="D12" s="526"/>
      <c r="E12" s="526"/>
      <c r="F12" s="526"/>
      <c r="G12" s="526"/>
      <c r="H12" s="526"/>
      <c r="I12" s="526"/>
      <c r="J12" s="526"/>
      <c r="K12" s="527"/>
      <c r="L12" s="534" t="s">
        <v>124</v>
      </c>
      <c r="M12" s="535"/>
      <c r="N12" s="535"/>
      <c r="O12" s="535"/>
      <c r="P12" s="535"/>
      <c r="Q12" s="536"/>
      <c r="R12" s="537">
        <v>54272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400000</v>
      </c>
      <c r="BO12" s="420"/>
      <c r="BP12" s="420"/>
      <c r="BQ12" s="420"/>
      <c r="BR12" s="420"/>
      <c r="BS12" s="420"/>
      <c r="BT12" s="420"/>
      <c r="BU12" s="421"/>
      <c r="BV12" s="419">
        <v>400000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69"/>
      <c r="B13" s="528"/>
      <c r="C13" s="529"/>
      <c r="D13" s="529"/>
      <c r="E13" s="529"/>
      <c r="F13" s="529"/>
      <c r="G13" s="529"/>
      <c r="H13" s="529"/>
      <c r="I13" s="529"/>
      <c r="J13" s="529"/>
      <c r="K13" s="530"/>
      <c r="L13" s="178"/>
      <c r="M13" s="503" t="s">
        <v>130</v>
      </c>
      <c r="N13" s="504"/>
      <c r="O13" s="504"/>
      <c r="P13" s="504"/>
      <c r="Q13" s="505"/>
      <c r="R13" s="506">
        <v>53408</v>
      </c>
      <c r="S13" s="507"/>
      <c r="T13" s="507"/>
      <c r="U13" s="507"/>
      <c r="V13" s="508"/>
      <c r="W13" s="509" t="s">
        <v>131</v>
      </c>
      <c r="X13" s="405"/>
      <c r="Y13" s="405"/>
      <c r="Z13" s="405"/>
      <c r="AA13" s="405"/>
      <c r="AB13" s="406"/>
      <c r="AC13" s="372">
        <v>593</v>
      </c>
      <c r="AD13" s="373"/>
      <c r="AE13" s="373"/>
      <c r="AF13" s="373"/>
      <c r="AG13" s="374"/>
      <c r="AH13" s="372">
        <v>656</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179713</v>
      </c>
      <c r="BO13" s="420"/>
      <c r="BP13" s="420"/>
      <c r="BQ13" s="420"/>
      <c r="BR13" s="420"/>
      <c r="BS13" s="420"/>
      <c r="BT13" s="420"/>
      <c r="BU13" s="421"/>
      <c r="BV13" s="419">
        <v>-328475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6.3</v>
      </c>
      <c r="CU13" s="417"/>
      <c r="CV13" s="417"/>
      <c r="CW13" s="417"/>
      <c r="CX13" s="417"/>
      <c r="CY13" s="417"/>
      <c r="CZ13" s="417"/>
      <c r="DA13" s="418"/>
      <c r="DB13" s="416">
        <v>6.8</v>
      </c>
      <c r="DC13" s="417"/>
      <c r="DD13" s="417"/>
      <c r="DE13" s="417"/>
      <c r="DF13" s="417"/>
      <c r="DG13" s="417"/>
      <c r="DH13" s="417"/>
      <c r="DI13" s="418"/>
    </row>
    <row r="14" spans="1:119" ht="18.75" customHeight="1" thickBot="1">
      <c r="A14" s="169"/>
      <c r="B14" s="528"/>
      <c r="C14" s="529"/>
      <c r="D14" s="529"/>
      <c r="E14" s="529"/>
      <c r="F14" s="529"/>
      <c r="G14" s="529"/>
      <c r="H14" s="529"/>
      <c r="I14" s="529"/>
      <c r="J14" s="529"/>
      <c r="K14" s="530"/>
      <c r="L14" s="493" t="s">
        <v>135</v>
      </c>
      <c r="M14" s="546"/>
      <c r="N14" s="546"/>
      <c r="O14" s="546"/>
      <c r="P14" s="546"/>
      <c r="Q14" s="547"/>
      <c r="R14" s="506">
        <v>54878</v>
      </c>
      <c r="S14" s="507"/>
      <c r="T14" s="507"/>
      <c r="U14" s="507"/>
      <c r="V14" s="508"/>
      <c r="W14" s="510"/>
      <c r="X14" s="408"/>
      <c r="Y14" s="408"/>
      <c r="Z14" s="408"/>
      <c r="AA14" s="408"/>
      <c r="AB14" s="409"/>
      <c r="AC14" s="499">
        <v>2.5</v>
      </c>
      <c r="AD14" s="500"/>
      <c r="AE14" s="500"/>
      <c r="AF14" s="500"/>
      <c r="AG14" s="501"/>
      <c r="AH14" s="499">
        <v>2.7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59.6</v>
      </c>
      <c r="CU14" s="517"/>
      <c r="CV14" s="517"/>
      <c r="CW14" s="517"/>
      <c r="CX14" s="517"/>
      <c r="CY14" s="517"/>
      <c r="CZ14" s="517"/>
      <c r="DA14" s="518"/>
      <c r="DB14" s="516">
        <v>58.1</v>
      </c>
      <c r="DC14" s="517"/>
      <c r="DD14" s="517"/>
      <c r="DE14" s="517"/>
      <c r="DF14" s="517"/>
      <c r="DG14" s="517"/>
      <c r="DH14" s="517"/>
      <c r="DI14" s="518"/>
    </row>
    <row r="15" spans="1:119" ht="18.75" customHeight="1">
      <c r="A15" s="169"/>
      <c r="B15" s="528"/>
      <c r="C15" s="529"/>
      <c r="D15" s="529"/>
      <c r="E15" s="529"/>
      <c r="F15" s="529"/>
      <c r="G15" s="529"/>
      <c r="H15" s="529"/>
      <c r="I15" s="529"/>
      <c r="J15" s="529"/>
      <c r="K15" s="530"/>
      <c r="L15" s="178"/>
      <c r="M15" s="503" t="s">
        <v>130</v>
      </c>
      <c r="N15" s="504"/>
      <c r="O15" s="504"/>
      <c r="P15" s="504"/>
      <c r="Q15" s="505"/>
      <c r="R15" s="506">
        <v>54032</v>
      </c>
      <c r="S15" s="507"/>
      <c r="T15" s="507"/>
      <c r="U15" s="507"/>
      <c r="V15" s="508"/>
      <c r="W15" s="509" t="s">
        <v>137</v>
      </c>
      <c r="X15" s="405"/>
      <c r="Y15" s="405"/>
      <c r="Z15" s="405"/>
      <c r="AA15" s="405"/>
      <c r="AB15" s="406"/>
      <c r="AC15" s="372">
        <v>6037</v>
      </c>
      <c r="AD15" s="373"/>
      <c r="AE15" s="373"/>
      <c r="AF15" s="373"/>
      <c r="AG15" s="374"/>
      <c r="AH15" s="372">
        <v>6267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6022422</v>
      </c>
      <c r="BO15" s="449"/>
      <c r="BP15" s="449"/>
      <c r="BQ15" s="449"/>
      <c r="BR15" s="449"/>
      <c r="BS15" s="449"/>
      <c r="BT15" s="449"/>
      <c r="BU15" s="450"/>
      <c r="BV15" s="448">
        <v>5973624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25.1</v>
      </c>
      <c r="AD16" s="500"/>
      <c r="AE16" s="500"/>
      <c r="AF16" s="500"/>
      <c r="AG16" s="501"/>
      <c r="AH16" s="499">
        <v>25.9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12045695</v>
      </c>
      <c r="BO16" s="420"/>
      <c r="BP16" s="420"/>
      <c r="BQ16" s="420"/>
      <c r="BR16" s="420"/>
      <c r="BS16" s="420"/>
      <c r="BT16" s="420"/>
      <c r="BU16" s="421"/>
      <c r="BV16" s="419">
        <v>11629284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17437</v>
      </c>
      <c r="AD17" s="373"/>
      <c r="AE17" s="373"/>
      <c r="AF17" s="373"/>
      <c r="AG17" s="374"/>
      <c r="AH17" s="372">
        <v>17278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7585701</v>
      </c>
      <c r="BO17" s="420"/>
      <c r="BP17" s="420"/>
      <c r="BQ17" s="420"/>
      <c r="BR17" s="420"/>
      <c r="BS17" s="420"/>
      <c r="BT17" s="420"/>
      <c r="BU17" s="421"/>
      <c r="BV17" s="419">
        <v>7519364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69"/>
      <c r="B18" s="469" t="s">
        <v>147</v>
      </c>
      <c r="C18" s="470"/>
      <c r="D18" s="470"/>
      <c r="E18" s="471"/>
      <c r="F18" s="471"/>
      <c r="G18" s="471"/>
      <c r="H18" s="471"/>
      <c r="I18" s="471"/>
      <c r="J18" s="471"/>
      <c r="K18" s="471"/>
      <c r="L18" s="472">
        <v>98.91</v>
      </c>
      <c r="M18" s="472"/>
      <c r="N18" s="472"/>
      <c r="O18" s="472"/>
      <c r="P18" s="472"/>
      <c r="Q18" s="472"/>
      <c r="R18" s="473"/>
      <c r="S18" s="473"/>
      <c r="T18" s="473"/>
      <c r="U18" s="473"/>
      <c r="V18" s="474"/>
      <c r="W18" s="490"/>
      <c r="X18" s="491"/>
      <c r="Y18" s="491"/>
      <c r="Z18" s="491"/>
      <c r="AA18" s="491"/>
      <c r="AB18" s="515"/>
      <c r="AC18" s="389">
        <v>72.5</v>
      </c>
      <c r="AD18" s="390"/>
      <c r="AE18" s="390"/>
      <c r="AF18" s="390"/>
      <c r="AG18" s="475"/>
      <c r="AH18" s="389">
        <v>71.400000000000006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13319258</v>
      </c>
      <c r="BO18" s="420"/>
      <c r="BP18" s="420"/>
      <c r="BQ18" s="420"/>
      <c r="BR18" s="420"/>
      <c r="BS18" s="420"/>
      <c r="BT18" s="420"/>
      <c r="BU18" s="421"/>
      <c r="BV18" s="419">
        <v>13116667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69"/>
      <c r="B19" s="469" t="s">
        <v>149</v>
      </c>
      <c r="C19" s="470"/>
      <c r="D19" s="470"/>
      <c r="E19" s="471"/>
      <c r="F19" s="471"/>
      <c r="G19" s="471"/>
      <c r="H19" s="471"/>
      <c r="I19" s="471"/>
      <c r="J19" s="471"/>
      <c r="K19" s="471"/>
      <c r="L19" s="479">
        <v>555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18174708</v>
      </c>
      <c r="BO19" s="420"/>
      <c r="BP19" s="420"/>
      <c r="BQ19" s="420"/>
      <c r="BR19" s="420"/>
      <c r="BS19" s="420"/>
      <c r="BT19" s="420"/>
      <c r="BU19" s="421"/>
      <c r="BV19" s="419">
        <v>18028886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69"/>
      <c r="B20" s="469" t="s">
        <v>151</v>
      </c>
      <c r="C20" s="470"/>
      <c r="D20" s="470"/>
      <c r="E20" s="471"/>
      <c r="F20" s="471"/>
      <c r="G20" s="471"/>
      <c r="H20" s="471"/>
      <c r="I20" s="471"/>
      <c r="J20" s="471"/>
      <c r="K20" s="471"/>
      <c r="L20" s="479">
        <v>22011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21231543</v>
      </c>
      <c r="BO22" s="449"/>
      <c r="BP22" s="449"/>
      <c r="BQ22" s="449"/>
      <c r="BR22" s="449"/>
      <c r="BS22" s="449"/>
      <c r="BT22" s="449"/>
      <c r="BU22" s="450"/>
      <c r="BV22" s="448">
        <v>19626720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13400126</v>
      </c>
      <c r="BO23" s="420"/>
      <c r="BP23" s="420"/>
      <c r="BQ23" s="420"/>
      <c r="BR23" s="420"/>
      <c r="BS23" s="420"/>
      <c r="BT23" s="420"/>
      <c r="BU23" s="421"/>
      <c r="BV23" s="419">
        <v>14388184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69"/>
      <c r="B24" s="398"/>
      <c r="C24" s="399"/>
      <c r="D24" s="400"/>
      <c r="E24" s="375" t="s">
        <v>161</v>
      </c>
      <c r="F24" s="376"/>
      <c r="G24" s="376"/>
      <c r="H24" s="376"/>
      <c r="I24" s="376"/>
      <c r="J24" s="376"/>
      <c r="K24" s="377"/>
      <c r="L24" s="372">
        <v>1</v>
      </c>
      <c r="M24" s="373"/>
      <c r="N24" s="373"/>
      <c r="O24" s="373"/>
      <c r="P24" s="374"/>
      <c r="Q24" s="372">
        <v>7350</v>
      </c>
      <c r="R24" s="373"/>
      <c r="S24" s="373"/>
      <c r="T24" s="373"/>
      <c r="U24" s="373"/>
      <c r="V24" s="374"/>
      <c r="W24" s="462"/>
      <c r="X24" s="399"/>
      <c r="Y24" s="400"/>
      <c r="Z24" s="375" t="s">
        <v>162</v>
      </c>
      <c r="AA24" s="376"/>
      <c r="AB24" s="376"/>
      <c r="AC24" s="376"/>
      <c r="AD24" s="376"/>
      <c r="AE24" s="376"/>
      <c r="AF24" s="376"/>
      <c r="AG24" s="377"/>
      <c r="AH24" s="372">
        <v>413</v>
      </c>
      <c r="AI24" s="373"/>
      <c r="AJ24" s="373"/>
      <c r="AK24" s="373"/>
      <c r="AL24" s="374"/>
      <c r="AM24" s="372">
        <v>1286082</v>
      </c>
      <c r="AN24" s="373"/>
      <c r="AO24" s="373"/>
      <c r="AP24" s="373"/>
      <c r="AQ24" s="373"/>
      <c r="AR24" s="374"/>
      <c r="AS24" s="372">
        <v>3114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13959859</v>
      </c>
      <c r="BO24" s="420"/>
      <c r="BP24" s="420"/>
      <c r="BQ24" s="420"/>
      <c r="BR24" s="420"/>
      <c r="BS24" s="420"/>
      <c r="BT24" s="420"/>
      <c r="BU24" s="421"/>
      <c r="BV24" s="419">
        <v>11594911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69"/>
      <c r="B25" s="398"/>
      <c r="C25" s="399"/>
      <c r="D25" s="400"/>
      <c r="E25" s="375" t="s">
        <v>164</v>
      </c>
      <c r="F25" s="376"/>
      <c r="G25" s="376"/>
      <c r="H25" s="376"/>
      <c r="I25" s="376"/>
      <c r="J25" s="376"/>
      <c r="K25" s="377"/>
      <c r="L25" s="372">
        <v>1</v>
      </c>
      <c r="M25" s="373"/>
      <c r="N25" s="373"/>
      <c r="O25" s="373"/>
      <c r="P25" s="374"/>
      <c r="Q25" s="372">
        <v>6630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2691700</v>
      </c>
      <c r="BO25" s="449"/>
      <c r="BP25" s="449"/>
      <c r="BQ25" s="449"/>
      <c r="BR25" s="449"/>
      <c r="BS25" s="449"/>
      <c r="BT25" s="449"/>
      <c r="BU25" s="450"/>
      <c r="BV25" s="448">
        <v>6961043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69"/>
      <c r="B26" s="398"/>
      <c r="C26" s="399"/>
      <c r="D26" s="400"/>
      <c r="E26" s="375" t="s">
        <v>167</v>
      </c>
      <c r="F26" s="376"/>
      <c r="G26" s="376"/>
      <c r="H26" s="376"/>
      <c r="I26" s="376"/>
      <c r="J26" s="376"/>
      <c r="K26" s="377"/>
      <c r="L26" s="372">
        <v>1</v>
      </c>
      <c r="M26" s="373"/>
      <c r="N26" s="373"/>
      <c r="O26" s="373"/>
      <c r="P26" s="374"/>
      <c r="Q26" s="372">
        <v>5840</v>
      </c>
      <c r="R26" s="373"/>
      <c r="S26" s="373"/>
      <c r="T26" s="373"/>
      <c r="U26" s="373"/>
      <c r="V26" s="374"/>
      <c r="W26" s="462"/>
      <c r="X26" s="399"/>
      <c r="Y26" s="400"/>
      <c r="Z26" s="375" t="s">
        <v>168</v>
      </c>
      <c r="AA26" s="430"/>
      <c r="AB26" s="430"/>
      <c r="AC26" s="430"/>
      <c r="AD26" s="430"/>
      <c r="AE26" s="430"/>
      <c r="AF26" s="430"/>
      <c r="AG26" s="431"/>
      <c r="AH26" s="372">
        <v>59</v>
      </c>
      <c r="AI26" s="373"/>
      <c r="AJ26" s="373"/>
      <c r="AK26" s="373"/>
      <c r="AL26" s="374"/>
      <c r="AM26" s="372">
        <v>203550</v>
      </c>
      <c r="AN26" s="373"/>
      <c r="AO26" s="373"/>
      <c r="AP26" s="373"/>
      <c r="AQ26" s="373"/>
      <c r="AR26" s="374"/>
      <c r="AS26" s="372">
        <v>3450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69"/>
      <c r="B27" s="398"/>
      <c r="C27" s="399"/>
      <c r="D27" s="400"/>
      <c r="E27" s="375" t="s">
        <v>170</v>
      </c>
      <c r="F27" s="376"/>
      <c r="G27" s="376"/>
      <c r="H27" s="376"/>
      <c r="I27" s="376"/>
      <c r="J27" s="376"/>
      <c r="K27" s="377"/>
      <c r="L27" s="372">
        <v>1</v>
      </c>
      <c r="M27" s="373"/>
      <c r="N27" s="373"/>
      <c r="O27" s="373"/>
      <c r="P27" s="374"/>
      <c r="Q27" s="372">
        <v>5870</v>
      </c>
      <c r="R27" s="373"/>
      <c r="S27" s="373"/>
      <c r="T27" s="373"/>
      <c r="U27" s="373"/>
      <c r="V27" s="374"/>
      <c r="W27" s="462"/>
      <c r="X27" s="399"/>
      <c r="Y27" s="400"/>
      <c r="Z27" s="375" t="s">
        <v>171</v>
      </c>
      <c r="AA27" s="376"/>
      <c r="AB27" s="376"/>
      <c r="AC27" s="376"/>
      <c r="AD27" s="376"/>
      <c r="AE27" s="376"/>
      <c r="AF27" s="376"/>
      <c r="AG27" s="377"/>
      <c r="AH27" s="372">
        <v>21</v>
      </c>
      <c r="AI27" s="373"/>
      <c r="AJ27" s="373"/>
      <c r="AK27" s="373"/>
      <c r="AL27" s="374"/>
      <c r="AM27" s="372">
        <v>76107</v>
      </c>
      <c r="AN27" s="373"/>
      <c r="AO27" s="373"/>
      <c r="AP27" s="373"/>
      <c r="AQ27" s="373"/>
      <c r="AR27" s="374"/>
      <c r="AS27" s="372">
        <v>3624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72031</v>
      </c>
      <c r="BO27" s="454"/>
      <c r="BP27" s="454"/>
      <c r="BQ27" s="454"/>
      <c r="BR27" s="454"/>
      <c r="BS27" s="454"/>
      <c r="BT27" s="454"/>
      <c r="BU27" s="455"/>
      <c r="BV27" s="453">
        <v>72031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69"/>
      <c r="B28" s="398"/>
      <c r="C28" s="399"/>
      <c r="D28" s="400"/>
      <c r="E28" s="375" t="s">
        <v>173</v>
      </c>
      <c r="F28" s="376"/>
      <c r="G28" s="376"/>
      <c r="H28" s="376"/>
      <c r="I28" s="376"/>
      <c r="J28" s="376"/>
      <c r="K28" s="377"/>
      <c r="L28" s="372">
        <v>1</v>
      </c>
      <c r="M28" s="373"/>
      <c r="N28" s="373"/>
      <c r="O28" s="373"/>
      <c r="P28" s="374"/>
      <c r="Q28" s="372">
        <v>5040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1305443</v>
      </c>
      <c r="BO28" s="449"/>
      <c r="BP28" s="449"/>
      <c r="BQ28" s="449"/>
      <c r="BR28" s="449"/>
      <c r="BS28" s="449"/>
      <c r="BT28" s="449"/>
      <c r="BU28" s="450"/>
      <c r="BV28" s="448">
        <v>1335416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69"/>
      <c r="B29" s="398"/>
      <c r="C29" s="399"/>
      <c r="D29" s="400"/>
      <c r="E29" s="375" t="s">
        <v>176</v>
      </c>
      <c r="F29" s="376"/>
      <c r="G29" s="376"/>
      <c r="H29" s="376"/>
      <c r="I29" s="376"/>
      <c r="J29" s="376"/>
      <c r="K29" s="377"/>
      <c r="L29" s="372">
        <v>14</v>
      </c>
      <c r="M29" s="373"/>
      <c r="N29" s="373"/>
      <c r="O29" s="373"/>
      <c r="P29" s="374"/>
      <c r="Q29" s="372">
        <v>4730</v>
      </c>
      <c r="R29" s="373"/>
      <c r="S29" s="373"/>
      <c r="T29" s="373"/>
      <c r="U29" s="373"/>
      <c r="V29" s="374"/>
      <c r="W29" s="463"/>
      <c r="X29" s="464"/>
      <c r="Y29" s="465"/>
      <c r="Z29" s="375" t="s">
        <v>177</v>
      </c>
      <c r="AA29" s="376"/>
      <c r="AB29" s="376"/>
      <c r="AC29" s="376"/>
      <c r="AD29" s="376"/>
      <c r="AE29" s="376"/>
      <c r="AF29" s="376"/>
      <c r="AG29" s="377"/>
      <c r="AH29" s="372">
        <v>434</v>
      </c>
      <c r="AI29" s="373"/>
      <c r="AJ29" s="373"/>
      <c r="AK29" s="373"/>
      <c r="AL29" s="374"/>
      <c r="AM29" s="372">
        <v>1362189</v>
      </c>
      <c r="AN29" s="373"/>
      <c r="AO29" s="373"/>
      <c r="AP29" s="373"/>
      <c r="AQ29" s="373"/>
      <c r="AR29" s="374"/>
      <c r="AS29" s="372">
        <v>3139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429799</v>
      </c>
      <c r="BO29" s="420"/>
      <c r="BP29" s="420"/>
      <c r="BQ29" s="420"/>
      <c r="BR29" s="420"/>
      <c r="BS29" s="420"/>
      <c r="BT29" s="420"/>
      <c r="BU29" s="421"/>
      <c r="BV29" s="419">
        <v>399678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1806012</v>
      </c>
      <c r="BO30" s="454"/>
      <c r="BP30" s="454"/>
      <c r="BQ30" s="454"/>
      <c r="BR30" s="454"/>
      <c r="BS30" s="454"/>
      <c r="BT30" s="454"/>
      <c r="BU30" s="455"/>
      <c r="BV30" s="453">
        <v>1384565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奈良広域水質検査センター組合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桜井市清掃公社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c r="A35" s="169"/>
      <c r="B35" s="193"/>
      <c r="C35" s="367">
        <f>IF(E35="","",C34+1)</f>
        <v>2</v>
      </c>
      <c r="D35" s="367"/>
      <c r="E35" s="368" t="str">
        <f>IF('各会計、関係団体の財政状況及び健全化判断比率'!B8="","",'各会計、関係団体の財政状況及び健全化判断比率'!B8)</f>
        <v>住宅新築資金等貸付金特別会計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奈良県後期高齢者医療広域連合</v>
      </c>
      <c r="BZ35" s="368"/>
      <c r="CA35" s="368"/>
      <c r="CB35" s="368"/>
      <c r="CC35" s="368"/>
      <c r="CD35" s="368"/>
      <c r="CE35" s="368"/>
      <c r="CF35" s="368"/>
      <c r="CG35" s="368"/>
      <c r="CH35" s="368"/>
      <c r="CI35" s="368"/>
      <c r="CJ35" s="368"/>
      <c r="CK35" s="368"/>
      <c r="CL35" s="368"/>
      <c r="CM35" s="368"/>
      <c r="CN35" s="169"/>
      <c r="CO35" s="367">
        <f t="shared" ref="CO35:CO43" si="3">IF(CQ35="","",CO34+1)</f>
        <v>14</v>
      </c>
      <c r="CP35" s="367"/>
      <c r="CQ35" s="368" t="str">
        <f>IF('各会計、関係団体の財政状況及び健全化判断比率'!BS8="","",'各会計、関係団体の財政状況及び健全化判断比率'!BS8)</f>
        <v>桜井市体育協会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奈良県広域消防組合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駐車場事業特別会計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桜井宇陀広域連合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xE2VpCSEIxbpDAZOGbPTD8VorYtUUjOhtAPeM0r2Tav/ALYakh5+AaYHt2sx9Sn4VOYzEOfXzJ8mSEf85zWaZw==" saltValue="YHs5D5UVi7AJrHnpK3HI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50" t="s">
        <v>532</v>
      </c>
      <c r="D34" s="1150"/>
      <c r="E34" s="1151"/>
      <c r="F34" s="32" t="s">
        <v>533</v>
      </c>
      <c r="G34" s="33" t="s">
        <v>534</v>
      </c>
      <c r="H34" s="33" t="s">
        <v>535</v>
      </c>
      <c r="I34" s="33" t="s">
        <v>536</v>
      </c>
      <c r="J34" s="34" t="s">
        <v>537</v>
      </c>
      <c r="K34" s="22"/>
      <c r="L34" s="22"/>
      <c r="M34" s="22"/>
      <c r="N34" s="22"/>
      <c r="O34" s="22"/>
      <c r="P34" s="22"/>
    </row>
    <row r="35" spans="1:16" ht="39" customHeight="1">
      <c r="A35" s="22"/>
      <c r="B35" s="35"/>
      <c r="C35" s="1144" t="s">
        <v>538</v>
      </c>
      <c r="D35" s="1145"/>
      <c r="E35" s="1146"/>
      <c r="F35" s="36">
        <v>9.91</v>
      </c>
      <c r="G35" s="37">
        <v>10.29</v>
      </c>
      <c r="H35" s="37">
        <v>10.52</v>
      </c>
      <c r="I35" s="37">
        <v>10.61</v>
      </c>
      <c r="J35" s="38">
        <v>9.06</v>
      </c>
      <c r="K35" s="22"/>
      <c r="L35" s="22"/>
      <c r="M35" s="22"/>
      <c r="N35" s="22"/>
      <c r="O35" s="22"/>
      <c r="P35" s="22"/>
    </row>
    <row r="36" spans="1:16" ht="39" customHeight="1">
      <c r="A36" s="22"/>
      <c r="B36" s="35"/>
      <c r="C36" s="1144" t="s">
        <v>539</v>
      </c>
      <c r="D36" s="1145"/>
      <c r="E36" s="1146"/>
      <c r="F36" s="36">
        <v>4.5599999999999996</v>
      </c>
      <c r="G36" s="37">
        <v>8.3800000000000008</v>
      </c>
      <c r="H36" s="37">
        <v>9.89</v>
      </c>
      <c r="I36" s="37">
        <v>5.12</v>
      </c>
      <c r="J36" s="38">
        <v>6.44</v>
      </c>
      <c r="K36" s="22"/>
      <c r="L36" s="22"/>
      <c r="M36" s="22"/>
      <c r="N36" s="22"/>
      <c r="O36" s="22"/>
      <c r="P36" s="22"/>
    </row>
    <row r="37" spans="1:16" ht="39" customHeight="1">
      <c r="A37" s="22"/>
      <c r="B37" s="35"/>
      <c r="C37" s="1144" t="s">
        <v>540</v>
      </c>
      <c r="D37" s="1145"/>
      <c r="E37" s="1146"/>
      <c r="F37" s="36">
        <v>2.97</v>
      </c>
      <c r="G37" s="37">
        <v>2.97</v>
      </c>
      <c r="H37" s="37">
        <v>3.03</v>
      </c>
      <c r="I37" s="37">
        <v>2.4500000000000002</v>
      </c>
      <c r="J37" s="38">
        <v>2.2000000000000002</v>
      </c>
      <c r="K37" s="22"/>
      <c r="L37" s="22"/>
      <c r="M37" s="22"/>
      <c r="N37" s="22"/>
      <c r="O37" s="22"/>
      <c r="P37" s="22"/>
    </row>
    <row r="38" spans="1:16" ht="39" customHeight="1">
      <c r="A38" s="22"/>
      <c r="B38" s="35"/>
      <c r="C38" s="1144" t="s">
        <v>541</v>
      </c>
      <c r="D38" s="1145"/>
      <c r="E38" s="1146"/>
      <c r="F38" s="36">
        <v>1.39</v>
      </c>
      <c r="G38" s="37">
        <v>1.73</v>
      </c>
      <c r="H38" s="37">
        <v>2.21</v>
      </c>
      <c r="I38" s="37">
        <v>1.07</v>
      </c>
      <c r="J38" s="38">
        <v>0.67</v>
      </c>
      <c r="K38" s="22"/>
      <c r="L38" s="22"/>
      <c r="M38" s="22"/>
      <c r="N38" s="22"/>
      <c r="O38" s="22"/>
      <c r="P38" s="22"/>
    </row>
    <row r="39" spans="1:16" ht="39" customHeight="1">
      <c r="A39" s="22"/>
      <c r="B39" s="35"/>
      <c r="C39" s="1144" t="s">
        <v>542</v>
      </c>
      <c r="D39" s="1145"/>
      <c r="E39" s="1146"/>
      <c r="F39" s="36" t="s">
        <v>543</v>
      </c>
      <c r="G39" s="37" t="s">
        <v>544</v>
      </c>
      <c r="H39" s="37">
        <v>0.21</v>
      </c>
      <c r="I39" s="37">
        <v>0.32</v>
      </c>
      <c r="J39" s="38">
        <v>0.38</v>
      </c>
      <c r="K39" s="22"/>
      <c r="L39" s="22"/>
      <c r="M39" s="22"/>
      <c r="N39" s="22"/>
      <c r="O39" s="22"/>
      <c r="P39" s="22"/>
    </row>
    <row r="40" spans="1:16" ht="39" customHeight="1">
      <c r="A40" s="22"/>
      <c r="B40" s="35"/>
      <c r="C40" s="1144" t="s">
        <v>545</v>
      </c>
      <c r="D40" s="1145"/>
      <c r="E40" s="1146"/>
      <c r="F40" s="36">
        <v>0.11</v>
      </c>
      <c r="G40" s="37">
        <v>0.38</v>
      </c>
      <c r="H40" s="37">
        <v>0.36</v>
      </c>
      <c r="I40" s="37">
        <v>0.3</v>
      </c>
      <c r="J40" s="38">
        <v>0.38</v>
      </c>
      <c r="K40" s="22"/>
      <c r="L40" s="22"/>
      <c r="M40" s="22"/>
      <c r="N40" s="22"/>
      <c r="O40" s="22"/>
      <c r="P40" s="22"/>
    </row>
    <row r="41" spans="1:16" ht="39" customHeight="1">
      <c r="A41" s="22"/>
      <c r="B41" s="35"/>
      <c r="C41" s="1144" t="s">
        <v>546</v>
      </c>
      <c r="D41" s="1145"/>
      <c r="E41" s="1146"/>
      <c r="F41" s="36">
        <v>0.01</v>
      </c>
      <c r="G41" s="37">
        <v>0</v>
      </c>
      <c r="H41" s="37">
        <v>0</v>
      </c>
      <c r="I41" s="37">
        <v>0</v>
      </c>
      <c r="J41" s="38">
        <v>0</v>
      </c>
      <c r="K41" s="22"/>
      <c r="L41" s="22"/>
      <c r="M41" s="22"/>
      <c r="N41" s="22"/>
      <c r="O41" s="22"/>
      <c r="P41" s="22"/>
    </row>
    <row r="42" spans="1:16" ht="39" customHeight="1">
      <c r="A42" s="22"/>
      <c r="B42" s="39"/>
      <c r="C42" s="1144" t="s">
        <v>547</v>
      </c>
      <c r="D42" s="1145"/>
      <c r="E42" s="1146"/>
      <c r="F42" s="36" t="s">
        <v>487</v>
      </c>
      <c r="G42" s="37" t="s">
        <v>487</v>
      </c>
      <c r="H42" s="37" t="s">
        <v>487</v>
      </c>
      <c r="I42" s="37" t="s">
        <v>487</v>
      </c>
      <c r="J42" s="38" t="s">
        <v>487</v>
      </c>
      <c r="K42" s="22"/>
      <c r="L42" s="22"/>
      <c r="M42" s="22"/>
      <c r="N42" s="22"/>
      <c r="O42" s="22"/>
      <c r="P42" s="22"/>
    </row>
    <row r="43" spans="1:16" ht="39" customHeight="1" thickBot="1">
      <c r="A43" s="22"/>
      <c r="B43" s="40"/>
      <c r="C43" s="1147" t="s">
        <v>548</v>
      </c>
      <c r="D43" s="1148"/>
      <c r="E43" s="1149"/>
      <c r="F43" s="41" t="s">
        <v>487</v>
      </c>
      <c r="G43" s="42" t="s">
        <v>487</v>
      </c>
      <c r="H43" s="42" t="s">
        <v>487</v>
      </c>
      <c r="I43" s="42" t="s">
        <v>487</v>
      </c>
      <c r="J43" s="43" t="s">
        <v>487</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UecSES3tufi2DQvssP3XEMJJtfw4Gbf0DGSVlha9DN3Odeohrk3GgKx2Dw4KzqVuHHrJoLAJjjV8rRq6IV/vMw==" saltValue="3N03G/53wmQSf2ceV2GB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75" t="s">
        <v>9</v>
      </c>
      <c r="C45" s="1176"/>
      <c r="D45" s="58"/>
      <c r="E45" s="1181" t="s">
        <v>10</v>
      </c>
      <c r="F45" s="1181"/>
      <c r="G45" s="1181"/>
      <c r="H45" s="1181"/>
      <c r="I45" s="1181"/>
      <c r="J45" s="1182"/>
      <c r="K45" s="59">
        <v>2160</v>
      </c>
      <c r="L45" s="60">
        <v>2165</v>
      </c>
      <c r="M45" s="60">
        <v>2117</v>
      </c>
      <c r="N45" s="60">
        <v>1996</v>
      </c>
      <c r="O45" s="61">
        <v>1803</v>
      </c>
      <c r="P45" s="48"/>
      <c r="Q45" s="48"/>
      <c r="R45" s="48"/>
      <c r="S45" s="48"/>
      <c r="T45" s="48"/>
      <c r="U45" s="48"/>
    </row>
    <row r="46" spans="1:21" ht="30.75" customHeight="1">
      <c r="A46" s="48"/>
      <c r="B46" s="1177"/>
      <c r="C46" s="1178"/>
      <c r="D46" s="62"/>
      <c r="E46" s="1154" t="s">
        <v>11</v>
      </c>
      <c r="F46" s="1154"/>
      <c r="G46" s="1154"/>
      <c r="H46" s="1154"/>
      <c r="I46" s="1154"/>
      <c r="J46" s="1155"/>
      <c r="K46" s="63" t="s">
        <v>487</v>
      </c>
      <c r="L46" s="64" t="s">
        <v>487</v>
      </c>
      <c r="M46" s="64" t="s">
        <v>487</v>
      </c>
      <c r="N46" s="64" t="s">
        <v>487</v>
      </c>
      <c r="O46" s="65" t="s">
        <v>487</v>
      </c>
      <c r="P46" s="48"/>
      <c r="Q46" s="48"/>
      <c r="R46" s="48"/>
      <c r="S46" s="48"/>
      <c r="T46" s="48"/>
      <c r="U46" s="48"/>
    </row>
    <row r="47" spans="1:21" ht="30.75" customHeight="1">
      <c r="A47" s="48"/>
      <c r="B47" s="1177"/>
      <c r="C47" s="1178"/>
      <c r="D47" s="62"/>
      <c r="E47" s="1154" t="s">
        <v>12</v>
      </c>
      <c r="F47" s="1154"/>
      <c r="G47" s="1154"/>
      <c r="H47" s="1154"/>
      <c r="I47" s="1154"/>
      <c r="J47" s="1155"/>
      <c r="K47" s="63" t="s">
        <v>487</v>
      </c>
      <c r="L47" s="64" t="s">
        <v>487</v>
      </c>
      <c r="M47" s="64" t="s">
        <v>487</v>
      </c>
      <c r="N47" s="64" t="s">
        <v>487</v>
      </c>
      <c r="O47" s="65" t="s">
        <v>487</v>
      </c>
      <c r="P47" s="48"/>
      <c r="Q47" s="48"/>
      <c r="R47" s="48"/>
      <c r="S47" s="48"/>
      <c r="T47" s="48"/>
      <c r="U47" s="48"/>
    </row>
    <row r="48" spans="1:21" ht="30.75" customHeight="1">
      <c r="A48" s="48"/>
      <c r="B48" s="1177"/>
      <c r="C48" s="1178"/>
      <c r="D48" s="62"/>
      <c r="E48" s="1154" t="s">
        <v>13</v>
      </c>
      <c r="F48" s="1154"/>
      <c r="G48" s="1154"/>
      <c r="H48" s="1154"/>
      <c r="I48" s="1154"/>
      <c r="J48" s="1155"/>
      <c r="K48" s="63">
        <v>164</v>
      </c>
      <c r="L48" s="64">
        <v>204</v>
      </c>
      <c r="M48" s="64">
        <v>189</v>
      </c>
      <c r="N48" s="64">
        <v>184</v>
      </c>
      <c r="O48" s="65">
        <v>326</v>
      </c>
      <c r="P48" s="48"/>
      <c r="Q48" s="48"/>
      <c r="R48" s="48"/>
      <c r="S48" s="48"/>
      <c r="T48" s="48"/>
      <c r="U48" s="48"/>
    </row>
    <row r="49" spans="1:21" ht="30.75" customHeight="1">
      <c r="A49" s="48"/>
      <c r="B49" s="1177"/>
      <c r="C49" s="1178"/>
      <c r="D49" s="62"/>
      <c r="E49" s="1154" t="s">
        <v>14</v>
      </c>
      <c r="F49" s="1154"/>
      <c r="G49" s="1154"/>
      <c r="H49" s="1154"/>
      <c r="I49" s="1154"/>
      <c r="J49" s="1155"/>
      <c r="K49" s="63">
        <v>137</v>
      </c>
      <c r="L49" s="64">
        <v>114</v>
      </c>
      <c r="M49" s="64">
        <v>108</v>
      </c>
      <c r="N49" s="64">
        <v>113</v>
      </c>
      <c r="O49" s="65">
        <v>104</v>
      </c>
      <c r="P49" s="48"/>
      <c r="Q49" s="48"/>
      <c r="R49" s="48"/>
      <c r="S49" s="48"/>
      <c r="T49" s="48"/>
      <c r="U49" s="48"/>
    </row>
    <row r="50" spans="1:21" ht="30.75" customHeight="1">
      <c r="A50" s="48"/>
      <c r="B50" s="1177"/>
      <c r="C50" s="1178"/>
      <c r="D50" s="62"/>
      <c r="E50" s="1154" t="s">
        <v>15</v>
      </c>
      <c r="F50" s="1154"/>
      <c r="G50" s="1154"/>
      <c r="H50" s="1154"/>
      <c r="I50" s="1154"/>
      <c r="J50" s="1155"/>
      <c r="K50" s="63">
        <v>88</v>
      </c>
      <c r="L50" s="64">
        <v>89</v>
      </c>
      <c r="M50" s="64">
        <v>90</v>
      </c>
      <c r="N50" s="64">
        <v>91</v>
      </c>
      <c r="O50" s="65">
        <v>91</v>
      </c>
      <c r="P50" s="48"/>
      <c r="Q50" s="48"/>
      <c r="R50" s="48"/>
      <c r="S50" s="48"/>
      <c r="T50" s="48"/>
      <c r="U50" s="48"/>
    </row>
    <row r="51" spans="1:21" ht="30.75" customHeight="1">
      <c r="A51" s="48"/>
      <c r="B51" s="1179"/>
      <c r="C51" s="1180"/>
      <c r="D51" s="66"/>
      <c r="E51" s="1154" t="s">
        <v>16</v>
      </c>
      <c r="F51" s="1154"/>
      <c r="G51" s="1154"/>
      <c r="H51" s="1154"/>
      <c r="I51" s="1154"/>
      <c r="J51" s="1155"/>
      <c r="K51" s="63">
        <v>0</v>
      </c>
      <c r="L51" s="64">
        <v>0</v>
      </c>
      <c r="M51" s="64" t="s">
        <v>487</v>
      </c>
      <c r="N51" s="64" t="s">
        <v>487</v>
      </c>
      <c r="O51" s="65" t="s">
        <v>487</v>
      </c>
      <c r="P51" s="48"/>
      <c r="Q51" s="48"/>
      <c r="R51" s="48"/>
      <c r="S51" s="48"/>
      <c r="T51" s="48"/>
      <c r="U51" s="48"/>
    </row>
    <row r="52" spans="1:21" ht="30.75" customHeight="1">
      <c r="A52" s="48"/>
      <c r="B52" s="1152" t="s">
        <v>17</v>
      </c>
      <c r="C52" s="1153"/>
      <c r="D52" s="66"/>
      <c r="E52" s="1154" t="s">
        <v>18</v>
      </c>
      <c r="F52" s="1154"/>
      <c r="G52" s="1154"/>
      <c r="H52" s="1154"/>
      <c r="I52" s="1154"/>
      <c r="J52" s="1155"/>
      <c r="K52" s="63">
        <v>1821</v>
      </c>
      <c r="L52" s="64">
        <v>1752</v>
      </c>
      <c r="M52" s="64">
        <v>1659</v>
      </c>
      <c r="N52" s="64">
        <v>1624</v>
      </c>
      <c r="O52" s="65">
        <v>1658</v>
      </c>
      <c r="P52" s="48"/>
      <c r="Q52" s="48"/>
      <c r="R52" s="48"/>
      <c r="S52" s="48"/>
      <c r="T52" s="48"/>
      <c r="U52" s="48"/>
    </row>
    <row r="53" spans="1:21" ht="30.75" customHeight="1" thickBot="1">
      <c r="A53" s="48"/>
      <c r="B53" s="1156" t="s">
        <v>19</v>
      </c>
      <c r="C53" s="1157"/>
      <c r="D53" s="67"/>
      <c r="E53" s="1158" t="s">
        <v>20</v>
      </c>
      <c r="F53" s="1158"/>
      <c r="G53" s="1158"/>
      <c r="H53" s="1158"/>
      <c r="I53" s="1158"/>
      <c r="J53" s="1159"/>
      <c r="K53" s="68">
        <v>728</v>
      </c>
      <c r="L53" s="69">
        <v>820</v>
      </c>
      <c r="M53" s="69">
        <v>845</v>
      </c>
      <c r="N53" s="69">
        <v>760</v>
      </c>
      <c r="O53" s="70">
        <v>666</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c r="B58" s="1160" t="s">
        <v>24</v>
      </c>
      <c r="C58" s="1161"/>
      <c r="D58" s="1166" t="s">
        <v>25</v>
      </c>
      <c r="E58" s="1167"/>
      <c r="F58" s="1167"/>
      <c r="G58" s="1167"/>
      <c r="H58" s="1167"/>
      <c r="I58" s="1167"/>
      <c r="J58" s="1168"/>
      <c r="K58" s="83"/>
      <c r="L58" s="84"/>
      <c r="M58" s="84"/>
      <c r="N58" s="84"/>
      <c r="O58" s="85"/>
    </row>
    <row r="59" spans="1:21" ht="31.5" customHeight="1">
      <c r="B59" s="1162"/>
      <c r="C59" s="1163"/>
      <c r="D59" s="1169" t="s">
        <v>26</v>
      </c>
      <c r="E59" s="1170"/>
      <c r="F59" s="1170"/>
      <c r="G59" s="1170"/>
      <c r="H59" s="1170"/>
      <c r="I59" s="1170"/>
      <c r="J59" s="1171"/>
      <c r="K59" s="86"/>
      <c r="L59" s="87"/>
      <c r="M59" s="87"/>
      <c r="N59" s="87"/>
      <c r="O59" s="88"/>
    </row>
    <row r="60" spans="1:21" ht="31.5" customHeight="1" thickBot="1">
      <c r="B60" s="1164"/>
      <c r="C60" s="1165"/>
      <c r="D60" s="1172" t="s">
        <v>27</v>
      </c>
      <c r="E60" s="1173"/>
      <c r="F60" s="1173"/>
      <c r="G60" s="1173"/>
      <c r="H60" s="1173"/>
      <c r="I60" s="1173"/>
      <c r="J60" s="1174"/>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sZoAa3rPWUYy3Ko/WuxeozQGG1yunZX8qAAPJHp1NAv9dFBVT7XPjQMGHSU53yxllEC2IlPFKxXxpDm1fYb/w==" saltValue="Nz2QuJ3JOHFfUnp1JxIgQ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526</v>
      </c>
      <c r="J40" s="103" t="s">
        <v>527</v>
      </c>
      <c r="K40" s="103" t="s">
        <v>528</v>
      </c>
      <c r="L40" s="103" t="s">
        <v>529</v>
      </c>
      <c r="M40" s="104" t="s">
        <v>530</v>
      </c>
    </row>
    <row r="41" spans="2:13" ht="27.75" customHeight="1">
      <c r="B41" s="1195" t="s">
        <v>30</v>
      </c>
      <c r="C41" s="1196"/>
      <c r="D41" s="105"/>
      <c r="E41" s="1197" t="s">
        <v>31</v>
      </c>
      <c r="F41" s="1197"/>
      <c r="G41" s="1197"/>
      <c r="H41" s="1198"/>
      <c r="I41" s="343">
        <v>22147</v>
      </c>
      <c r="J41" s="344">
        <v>21934</v>
      </c>
      <c r="K41" s="344">
        <v>20547</v>
      </c>
      <c r="L41" s="344">
        <v>19627</v>
      </c>
      <c r="M41" s="345">
        <v>21232</v>
      </c>
    </row>
    <row r="42" spans="2:13" ht="27.75" customHeight="1">
      <c r="B42" s="1185"/>
      <c r="C42" s="1186"/>
      <c r="D42" s="106"/>
      <c r="E42" s="1189" t="s">
        <v>32</v>
      </c>
      <c r="F42" s="1189"/>
      <c r="G42" s="1189"/>
      <c r="H42" s="1190"/>
      <c r="I42" s="346">
        <v>515</v>
      </c>
      <c r="J42" s="347">
        <v>474</v>
      </c>
      <c r="K42" s="347">
        <v>433</v>
      </c>
      <c r="L42" s="347">
        <v>391</v>
      </c>
      <c r="M42" s="348">
        <v>349</v>
      </c>
    </row>
    <row r="43" spans="2:13" ht="27.75" customHeight="1">
      <c r="B43" s="1185"/>
      <c r="C43" s="1186"/>
      <c r="D43" s="106"/>
      <c r="E43" s="1189" t="s">
        <v>33</v>
      </c>
      <c r="F43" s="1189"/>
      <c r="G43" s="1189"/>
      <c r="H43" s="1190"/>
      <c r="I43" s="346">
        <v>7556</v>
      </c>
      <c r="J43" s="347">
        <v>6922</v>
      </c>
      <c r="K43" s="347">
        <v>6386</v>
      </c>
      <c r="L43" s="347">
        <v>6112</v>
      </c>
      <c r="M43" s="348">
        <v>5683</v>
      </c>
    </row>
    <row r="44" spans="2:13" ht="27.75" customHeight="1">
      <c r="B44" s="1185"/>
      <c r="C44" s="1186"/>
      <c r="D44" s="106"/>
      <c r="E44" s="1189" t="s">
        <v>34</v>
      </c>
      <c r="F44" s="1189"/>
      <c r="G44" s="1189"/>
      <c r="H44" s="1190"/>
      <c r="I44" s="346">
        <v>955</v>
      </c>
      <c r="J44" s="347">
        <v>696</v>
      </c>
      <c r="K44" s="347">
        <v>634</v>
      </c>
      <c r="L44" s="347">
        <v>559</v>
      </c>
      <c r="M44" s="348">
        <v>528</v>
      </c>
    </row>
    <row r="45" spans="2:13" ht="27.75" customHeight="1">
      <c r="B45" s="1185"/>
      <c r="C45" s="1186"/>
      <c r="D45" s="106"/>
      <c r="E45" s="1189" t="s">
        <v>35</v>
      </c>
      <c r="F45" s="1189"/>
      <c r="G45" s="1189"/>
      <c r="H45" s="1190"/>
      <c r="I45" s="346">
        <v>3106</v>
      </c>
      <c r="J45" s="347">
        <v>3172</v>
      </c>
      <c r="K45" s="347">
        <v>2950</v>
      </c>
      <c r="L45" s="347">
        <v>2999</v>
      </c>
      <c r="M45" s="348">
        <v>2983</v>
      </c>
    </row>
    <row r="46" spans="2:13" ht="27.75" customHeight="1">
      <c r="B46" s="1185"/>
      <c r="C46" s="1186"/>
      <c r="D46" s="107"/>
      <c r="E46" s="1189" t="s">
        <v>36</v>
      </c>
      <c r="F46" s="1189"/>
      <c r="G46" s="1189"/>
      <c r="H46" s="1190"/>
      <c r="I46" s="346" t="s">
        <v>487</v>
      </c>
      <c r="J46" s="347" t="s">
        <v>487</v>
      </c>
      <c r="K46" s="347" t="s">
        <v>487</v>
      </c>
      <c r="L46" s="347" t="s">
        <v>487</v>
      </c>
      <c r="M46" s="348" t="s">
        <v>487</v>
      </c>
    </row>
    <row r="47" spans="2:13" ht="27.75" customHeight="1">
      <c r="B47" s="1185"/>
      <c r="C47" s="1186"/>
      <c r="D47" s="108"/>
      <c r="E47" s="1199" t="s">
        <v>37</v>
      </c>
      <c r="F47" s="1200"/>
      <c r="G47" s="1200"/>
      <c r="H47" s="1201"/>
      <c r="I47" s="346" t="s">
        <v>487</v>
      </c>
      <c r="J47" s="347" t="s">
        <v>487</v>
      </c>
      <c r="K47" s="347" t="s">
        <v>487</v>
      </c>
      <c r="L47" s="347" t="s">
        <v>487</v>
      </c>
      <c r="M47" s="348" t="s">
        <v>487</v>
      </c>
    </row>
    <row r="48" spans="2:13" ht="27.75" customHeight="1">
      <c r="B48" s="1185"/>
      <c r="C48" s="1186"/>
      <c r="D48" s="106"/>
      <c r="E48" s="1189" t="s">
        <v>38</v>
      </c>
      <c r="F48" s="1189"/>
      <c r="G48" s="1189"/>
      <c r="H48" s="1190"/>
      <c r="I48" s="346" t="s">
        <v>487</v>
      </c>
      <c r="J48" s="347" t="s">
        <v>487</v>
      </c>
      <c r="K48" s="347" t="s">
        <v>487</v>
      </c>
      <c r="L48" s="347" t="s">
        <v>487</v>
      </c>
      <c r="M48" s="348" t="s">
        <v>487</v>
      </c>
    </row>
    <row r="49" spans="2:13" ht="27.75" customHeight="1">
      <c r="B49" s="1187"/>
      <c r="C49" s="1188"/>
      <c r="D49" s="106"/>
      <c r="E49" s="1189" t="s">
        <v>39</v>
      </c>
      <c r="F49" s="1189"/>
      <c r="G49" s="1189"/>
      <c r="H49" s="1190"/>
      <c r="I49" s="346" t="s">
        <v>487</v>
      </c>
      <c r="J49" s="347" t="s">
        <v>487</v>
      </c>
      <c r="K49" s="347" t="s">
        <v>487</v>
      </c>
      <c r="L49" s="347" t="s">
        <v>487</v>
      </c>
      <c r="M49" s="348" t="s">
        <v>487</v>
      </c>
    </row>
    <row r="50" spans="2:13" ht="27.75" customHeight="1">
      <c r="B50" s="1183" t="s">
        <v>40</v>
      </c>
      <c r="C50" s="1184"/>
      <c r="D50" s="109"/>
      <c r="E50" s="1189" t="s">
        <v>41</v>
      </c>
      <c r="F50" s="1189"/>
      <c r="G50" s="1189"/>
      <c r="H50" s="1190"/>
      <c r="I50" s="346">
        <v>2145</v>
      </c>
      <c r="J50" s="347">
        <v>2844</v>
      </c>
      <c r="K50" s="347">
        <v>3420</v>
      </c>
      <c r="L50" s="347">
        <v>4183</v>
      </c>
      <c r="M50" s="348">
        <v>4687</v>
      </c>
    </row>
    <row r="51" spans="2:13" ht="27.75" customHeight="1">
      <c r="B51" s="1185"/>
      <c r="C51" s="1186"/>
      <c r="D51" s="106"/>
      <c r="E51" s="1189" t="s">
        <v>42</v>
      </c>
      <c r="F51" s="1189"/>
      <c r="G51" s="1189"/>
      <c r="H51" s="1190"/>
      <c r="I51" s="346">
        <v>3604</v>
      </c>
      <c r="J51" s="347">
        <v>3456</v>
      </c>
      <c r="K51" s="347">
        <v>3345</v>
      </c>
      <c r="L51" s="347">
        <v>3431</v>
      </c>
      <c r="M51" s="348">
        <v>3524</v>
      </c>
    </row>
    <row r="52" spans="2:13" ht="27.75" customHeight="1">
      <c r="B52" s="1187"/>
      <c r="C52" s="1188"/>
      <c r="D52" s="106"/>
      <c r="E52" s="1189" t="s">
        <v>43</v>
      </c>
      <c r="F52" s="1189"/>
      <c r="G52" s="1189"/>
      <c r="H52" s="1190"/>
      <c r="I52" s="346">
        <v>17521</v>
      </c>
      <c r="J52" s="347">
        <v>16895</v>
      </c>
      <c r="K52" s="347">
        <v>15961</v>
      </c>
      <c r="L52" s="347">
        <v>15156</v>
      </c>
      <c r="M52" s="348">
        <v>15224</v>
      </c>
    </row>
    <row r="53" spans="2:13" ht="27.75" customHeight="1" thickBot="1">
      <c r="B53" s="1191" t="s">
        <v>19</v>
      </c>
      <c r="C53" s="1192"/>
      <c r="D53" s="110"/>
      <c r="E53" s="1193" t="s">
        <v>44</v>
      </c>
      <c r="F53" s="1193"/>
      <c r="G53" s="1193"/>
      <c r="H53" s="1194"/>
      <c r="I53" s="349">
        <v>11009</v>
      </c>
      <c r="J53" s="350">
        <v>10002</v>
      </c>
      <c r="K53" s="350">
        <v>8224</v>
      </c>
      <c r="L53" s="350">
        <v>6918</v>
      </c>
      <c r="M53" s="351">
        <v>7341</v>
      </c>
    </row>
    <row r="54" spans="2:13" ht="27.75" customHeight="1">
      <c r="B54" s="111"/>
      <c r="C54" s="112"/>
      <c r="D54" s="112"/>
      <c r="E54" s="113"/>
      <c r="F54" s="113"/>
      <c r="G54" s="113"/>
      <c r="H54" s="113"/>
      <c r="I54" s="114"/>
      <c r="J54" s="114"/>
      <c r="K54" s="114"/>
      <c r="L54" s="114"/>
      <c r="M54" s="114"/>
    </row>
    <row r="55" spans="2:13"/>
  </sheetData>
  <sheetProtection algorithmName="SHA-512" hashValue="wheQtob3NWsvhXW0H9JhiRH1mKAqquC3Jqi/KLf+6BRAlg+4k3VP+2sf8K8+8wLbPDczzxpK4/OAg63zBSyWNA==" saltValue="jDe3I6hEMcEsSHTX/ky0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528</v>
      </c>
      <c r="G54" s="119" t="s">
        <v>529</v>
      </c>
      <c r="H54" s="120" t="s">
        <v>530</v>
      </c>
    </row>
    <row r="55" spans="2:8" ht="52.5" customHeight="1">
      <c r="B55" s="121"/>
      <c r="C55" s="1210" t="s">
        <v>46</v>
      </c>
      <c r="D55" s="1210"/>
      <c r="E55" s="1211"/>
      <c r="F55" s="352">
        <v>1065</v>
      </c>
      <c r="G55" s="352">
        <v>1335</v>
      </c>
      <c r="H55" s="353">
        <v>1305</v>
      </c>
    </row>
    <row r="56" spans="2:8" ht="52.5" customHeight="1">
      <c r="B56" s="122"/>
      <c r="C56" s="1212" t="s">
        <v>47</v>
      </c>
      <c r="D56" s="1212"/>
      <c r="E56" s="1213"/>
      <c r="F56" s="354">
        <v>344</v>
      </c>
      <c r="G56" s="354">
        <v>400</v>
      </c>
      <c r="H56" s="355">
        <v>430</v>
      </c>
    </row>
    <row r="57" spans="2:8" ht="53.25" customHeight="1">
      <c r="B57" s="122"/>
      <c r="C57" s="1214" t="s">
        <v>48</v>
      </c>
      <c r="D57" s="1214"/>
      <c r="E57" s="1215"/>
      <c r="F57" s="356">
        <v>1026</v>
      </c>
      <c r="G57" s="356">
        <v>1385</v>
      </c>
      <c r="H57" s="357">
        <v>1806</v>
      </c>
    </row>
    <row r="58" spans="2:8" ht="45.75" customHeight="1">
      <c r="B58" s="123"/>
      <c r="C58" s="1202" t="s">
        <v>554</v>
      </c>
      <c r="D58" s="1203"/>
      <c r="E58" s="1204"/>
      <c r="F58" s="358">
        <v>523</v>
      </c>
      <c r="G58" s="358">
        <v>777</v>
      </c>
      <c r="H58" s="359">
        <v>1132</v>
      </c>
    </row>
    <row r="59" spans="2:8" ht="45.75" customHeight="1">
      <c r="B59" s="123"/>
      <c r="C59" s="1202" t="s">
        <v>555</v>
      </c>
      <c r="D59" s="1203"/>
      <c r="E59" s="1204"/>
      <c r="F59" s="358">
        <v>318</v>
      </c>
      <c r="G59" s="358">
        <v>371</v>
      </c>
      <c r="H59" s="359">
        <v>400</v>
      </c>
    </row>
    <row r="60" spans="2:8" ht="45.75" customHeight="1">
      <c r="B60" s="123"/>
      <c r="C60" s="1202" t="s">
        <v>556</v>
      </c>
      <c r="D60" s="1203"/>
      <c r="E60" s="1204"/>
      <c r="F60" s="358">
        <v>100</v>
      </c>
      <c r="G60" s="358">
        <v>101</v>
      </c>
      <c r="H60" s="359">
        <v>100</v>
      </c>
    </row>
    <row r="61" spans="2:8" ht="45.75" customHeight="1">
      <c r="B61" s="123"/>
      <c r="C61" s="1202" t="s">
        <v>558</v>
      </c>
      <c r="D61" s="1203"/>
      <c r="E61" s="1204"/>
      <c r="F61" s="358">
        <v>2</v>
      </c>
      <c r="G61" s="358">
        <v>62</v>
      </c>
      <c r="H61" s="359">
        <v>87</v>
      </c>
    </row>
    <row r="62" spans="2:8" ht="45.75" customHeight="1" thickBot="1">
      <c r="B62" s="124"/>
      <c r="C62" s="1205" t="s">
        <v>557</v>
      </c>
      <c r="D62" s="1206"/>
      <c r="E62" s="1207"/>
      <c r="F62" s="360">
        <v>36</v>
      </c>
      <c r="G62" s="360">
        <v>35</v>
      </c>
      <c r="H62" s="361">
        <v>33</v>
      </c>
    </row>
    <row r="63" spans="2:8" ht="52.5" customHeight="1" thickBot="1">
      <c r="B63" s="125"/>
      <c r="C63" s="1208" t="s">
        <v>49</v>
      </c>
      <c r="D63" s="1208"/>
      <c r="E63" s="1209"/>
      <c r="F63" s="362">
        <v>2436</v>
      </c>
      <c r="G63" s="362">
        <v>3120</v>
      </c>
      <c r="H63" s="363">
        <v>3541</v>
      </c>
    </row>
    <row r="64" spans="2:8"/>
  </sheetData>
  <sheetProtection algorithmName="SHA-512" hashValue="MXsrcOXNZxm7s1xn/kbm3Rj5M8rVMKWreOagfmtIAAzaIJjYhXl9eQX38Hfjn9hol0gvIj3A+Fv14E+41ZU5VQ==" saltValue="i13dJNSC4eTbikfik0R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525</v>
      </c>
      <c r="G2" s="139"/>
      <c r="H2" s="140"/>
    </row>
    <row r="3" spans="1:8">
      <c r="A3" s="136" t="s">
        <v>518</v>
      </c>
      <c r="B3" s="141"/>
      <c r="C3" s="142"/>
      <c r="D3" s="143">
        <v>58974</v>
      </c>
      <c r="E3" s="144"/>
      <c r="F3" s="145">
        <v>45483</v>
      </c>
      <c r="G3" s="146"/>
      <c r="H3" s="147"/>
    </row>
    <row r="4" spans="1:8">
      <c r="A4" s="148"/>
      <c r="B4" s="149"/>
      <c r="C4" s="150"/>
      <c r="D4" s="151">
        <v>50873</v>
      </c>
      <c r="E4" s="152"/>
      <c r="F4" s="153">
        <v>24241</v>
      </c>
      <c r="G4" s="154"/>
      <c r="H4" s="155"/>
    </row>
    <row r="5" spans="1:8">
      <c r="A5" s="136" t="s">
        <v>520</v>
      </c>
      <c r="B5" s="141"/>
      <c r="C5" s="142"/>
      <c r="D5" s="143">
        <v>25428</v>
      </c>
      <c r="E5" s="144"/>
      <c r="F5" s="145">
        <v>45945</v>
      </c>
      <c r="G5" s="146"/>
      <c r="H5" s="147"/>
    </row>
    <row r="6" spans="1:8">
      <c r="A6" s="148"/>
      <c r="B6" s="149"/>
      <c r="C6" s="150"/>
      <c r="D6" s="151">
        <v>19933</v>
      </c>
      <c r="E6" s="152"/>
      <c r="F6" s="153">
        <v>25180</v>
      </c>
      <c r="G6" s="154"/>
      <c r="H6" s="155"/>
    </row>
    <row r="7" spans="1:8">
      <c r="A7" s="136" t="s">
        <v>521</v>
      </c>
      <c r="B7" s="141"/>
      <c r="C7" s="142"/>
      <c r="D7" s="143">
        <v>16452</v>
      </c>
      <c r="E7" s="144"/>
      <c r="F7" s="145">
        <v>44475</v>
      </c>
      <c r="G7" s="146"/>
      <c r="H7" s="147"/>
    </row>
    <row r="8" spans="1:8">
      <c r="A8" s="148"/>
      <c r="B8" s="149"/>
      <c r="C8" s="150"/>
      <c r="D8" s="151">
        <v>12187</v>
      </c>
      <c r="E8" s="152"/>
      <c r="F8" s="153">
        <v>24780</v>
      </c>
      <c r="G8" s="154"/>
      <c r="H8" s="155"/>
    </row>
    <row r="9" spans="1:8">
      <c r="A9" s="136" t="s">
        <v>522</v>
      </c>
      <c r="B9" s="141"/>
      <c r="C9" s="142"/>
      <c r="D9" s="143">
        <v>36176</v>
      </c>
      <c r="E9" s="144"/>
      <c r="F9" s="145">
        <v>45982</v>
      </c>
      <c r="G9" s="146"/>
      <c r="H9" s="147"/>
    </row>
    <row r="10" spans="1:8">
      <c r="A10" s="148"/>
      <c r="B10" s="149"/>
      <c r="C10" s="150"/>
      <c r="D10" s="151">
        <v>14528</v>
      </c>
      <c r="E10" s="152"/>
      <c r="F10" s="153">
        <v>25583</v>
      </c>
      <c r="G10" s="154"/>
      <c r="H10" s="155"/>
    </row>
    <row r="11" spans="1:8">
      <c r="A11" s="136" t="s">
        <v>523</v>
      </c>
      <c r="B11" s="141"/>
      <c r="C11" s="142"/>
      <c r="D11" s="143">
        <v>95592</v>
      </c>
      <c r="E11" s="144"/>
      <c r="F11" s="145">
        <v>50538</v>
      </c>
      <c r="G11" s="146"/>
      <c r="H11" s="147"/>
    </row>
    <row r="12" spans="1:8">
      <c r="A12" s="148"/>
      <c r="B12" s="149"/>
      <c r="C12" s="156"/>
      <c r="D12" s="151">
        <v>21567</v>
      </c>
      <c r="E12" s="152"/>
      <c r="F12" s="153">
        <v>29053</v>
      </c>
      <c r="G12" s="154"/>
      <c r="H12" s="155"/>
    </row>
    <row r="13" spans="1:8">
      <c r="A13" s="136"/>
      <c r="B13" s="141"/>
      <c r="C13" s="157"/>
      <c r="D13" s="158">
        <v>46524</v>
      </c>
      <c r="E13" s="159"/>
      <c r="F13" s="160">
        <v>46485</v>
      </c>
      <c r="G13" s="161"/>
      <c r="H13" s="147"/>
    </row>
    <row r="14" spans="1:8">
      <c r="A14" s="148"/>
      <c r="B14" s="149"/>
      <c r="C14" s="150"/>
      <c r="D14" s="151">
        <v>23818</v>
      </c>
      <c r="E14" s="152"/>
      <c r="F14" s="153">
        <v>25767</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4.33</v>
      </c>
      <c r="C19" s="162">
        <f>ROUND(VALUE(SUBSTITUTE(実質収支比率等に係る経年分析!G$48,"▲","-")),2)</f>
        <v>8.25</v>
      </c>
      <c r="D19" s="162">
        <f>ROUND(VALUE(SUBSTITUTE(実質収支比率等に係る経年分析!H$48,"▲","-")),2)</f>
        <v>10.119999999999999</v>
      </c>
      <c r="E19" s="162">
        <f>ROUND(VALUE(SUBSTITUTE(実質収支比率等に係る経年分析!I$48,"▲","-")),2)</f>
        <v>5.45</v>
      </c>
      <c r="F19" s="162">
        <f>ROUND(VALUE(SUBSTITUTE(実質収支比率等に係る経年分析!J$48,"▲","-")),2)</f>
        <v>6.83</v>
      </c>
    </row>
    <row r="20" spans="1:11">
      <c r="A20" s="162" t="s">
        <v>53</v>
      </c>
      <c r="B20" s="162">
        <f>ROUND(VALUE(SUBSTITUTE(実質収支比率等に係る経年分析!F$47,"▲","-")),2)</f>
        <v>2.4900000000000002</v>
      </c>
      <c r="C20" s="162">
        <f>ROUND(VALUE(SUBSTITUTE(実質収支比率等に係る経年分析!G$47,"▲","-")),2)</f>
        <v>6.78</v>
      </c>
      <c r="D20" s="162">
        <f>ROUND(VALUE(SUBSTITUTE(実質収支比率等に係る経年分析!H$47,"▲","-")),2)</f>
        <v>8.15</v>
      </c>
      <c r="E20" s="162">
        <f>ROUND(VALUE(SUBSTITUTE(実質収支比率等に係る経年分析!I$47,"▲","-")),2)</f>
        <v>10.06</v>
      </c>
      <c r="F20" s="162">
        <f>ROUND(VALUE(SUBSTITUTE(実質収支比率等に係る経年分析!J$47,"▲","-")),2)</f>
        <v>9.56</v>
      </c>
    </row>
    <row r="21" spans="1:11">
      <c r="A21" s="162" t="s">
        <v>54</v>
      </c>
      <c r="B21" s="162">
        <f>IF(ISNUMBER(VALUE(SUBSTITUTE(実質収支比率等に係る経年分析!F$49,"▲","-"))),ROUND(VALUE(SUBSTITUTE(実質収支比率等に係る経年分析!F$49,"▲","-")),2),NA())</f>
        <v>2.09</v>
      </c>
      <c r="C21" s="162">
        <f>IF(ISNUMBER(VALUE(SUBSTITUTE(実質収支比率等に係る経年分析!G$49,"▲","-"))),ROUND(VALUE(SUBSTITUTE(実質収支比率等に係る経年分析!G$49,"▲","-")),2),NA())</f>
        <v>8.51</v>
      </c>
      <c r="D21" s="162">
        <f>IF(ISNUMBER(VALUE(SUBSTITUTE(実質収支比率等に係る経年分析!H$49,"▲","-"))),ROUND(VALUE(SUBSTITUTE(実質収支比率等に係る経年分析!H$49,"▲","-")),2),NA())</f>
        <v>2.9</v>
      </c>
      <c r="E21" s="162">
        <f>IF(ISNUMBER(VALUE(SUBSTITUTE(実質収支比率等に係る経年分析!I$49,"▲","-"))),ROUND(VALUE(SUBSTITUTE(実質収支比率等に係る経年分析!I$49,"▲","-")),2),NA())</f>
        <v>-2.4700000000000002</v>
      </c>
      <c r="F21" s="162">
        <f>IF(ISNUMBER(VALUE(SUBSTITUTE(実質収支比率等に係る経年分析!J$49,"▲","-"))),ROUND(VALUE(SUBSTITUTE(実質収支比率等に係る経年分析!J$49,"▲","-")),2),NA())</f>
        <v>1.32</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c r="A30" s="163" t="str">
        <f>IF(連結実質赤字比率に係る赤字・黒字の構成分析!C$40="",NA(),連結実質赤字比率に係る赤字・黒字の構成分析!C$40)</f>
        <v>下水道事業会計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0.38</v>
      </c>
    </row>
    <row r="31" spans="1:11">
      <c r="A31" s="163" t="str">
        <f>IF(連結実質赤字比率に係る赤字・黒字の構成分析!C$39="",NA(),連結実質赤字比率に係る赤字・黒字の構成分析!C$39)</f>
        <v>住宅新築資金等貸付金特別会計</v>
      </c>
      <c r="B31" s="163">
        <f>IF(ROUND(VALUE(SUBSTITUTE(連結実質赤字比率に係る赤字・黒字の構成分析!F$39,"▲", "-")), 2) &lt; 0, ABS(ROUND(VALUE(SUBSTITUTE(連結実質赤字比率に係る赤字・黒字の構成分析!F$39,"▲", "-")), 2)), NA())</f>
        <v>0.23</v>
      </c>
      <c r="C31" s="163" t="e">
        <f>IF(ROUND(VALUE(SUBSTITUTE(連結実質赤字比率に係る赤字・黒字の構成分析!F$39,"▲", "-")), 2) &gt;= 0, ABS(ROUND(VALUE(SUBSTITUTE(連結実質赤字比率に係る赤字・黒字の構成分析!F$39,"▲", "-")), 2)), NA())</f>
        <v>#N/A</v>
      </c>
      <c r="D31" s="163">
        <f>IF(ROUND(VALUE(SUBSTITUTE(連結実質赤字比率に係る赤字・黒字の構成分析!G$39,"▲", "-")), 2) &lt; 0, ABS(ROUND(VALUE(SUBSTITUTE(連結実質赤字比率に係る赤字・黒字の構成分析!G$39,"▲", "-")), 2)), NA())</f>
        <v>0.12</v>
      </c>
      <c r="E31" s="163" t="e">
        <f>IF(ROUND(VALUE(SUBSTITUTE(連結実質赤字比率に係る赤字・黒字の構成分析!G$39,"▲", "-")), 2) &gt;= 0, ABS(ROUND(VALUE(SUBSTITUTE(連結実質赤字比率に係る赤字・黒字の構成分析!G$39,"▲", "-")), 2)), NA())</f>
        <v>#N/A</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0.38</v>
      </c>
    </row>
    <row r="32" spans="1:11">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1.73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2.21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0.67</v>
      </c>
    </row>
    <row r="33" spans="1:16">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2.97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2.97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3.03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2.4500000000000002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2.2000000000000002</v>
      </c>
    </row>
    <row r="34" spans="1:16">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4.5599999999999996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8.3800000000000008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9.89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5.12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6.44</v>
      </c>
    </row>
    <row r="35" spans="1:16">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9.91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10.29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10.52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10.61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9.06</v>
      </c>
    </row>
    <row r="36" spans="1:16">
      <c r="A36" s="163" t="str">
        <f>IF(連結実質赤字比率に係る赤字・黒字の構成分析!C$34="",NA(),連結実質赤字比率に係る赤字・黒字の構成分析!C$34)</f>
        <v>駐車場事業特別会計</v>
      </c>
      <c r="B36" s="163">
        <f>IF(ROUND(VALUE(SUBSTITUTE(連結実質赤字比率に係る赤字・黒字の構成分析!F$34,"▲", "-")), 2) &lt; 0, ABS(ROUND(VALUE(SUBSTITUTE(連結実質赤字比率に係る赤字・黒字の構成分析!F$34,"▲", "-")), 2)), NA())</f>
        <v>0.95</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0.94</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0.98</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0.92</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0.89</v>
      </c>
      <c r="K36" s="163" t="e">
        <f>IF(ROUND(VALUE(SUBSTITUTE(連結実質赤字比率に係る赤字・黒字の構成分析!J$34,"▲", "-")), 2) &gt;= 0, ABS(ROUND(VALUE(SUBSTITUTE(連結実質赤字比率に係る赤字・黒字の構成分析!J$34,"▲", "-")), 2)), NA())</f>
        <v>#N/A</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1821</v>
      </c>
      <c r="E42" s="164"/>
      <c r="F42" s="164"/>
      <c r="G42" s="164">
        <f>'実質公債費比率（分子）の構造'!L$52</f>
        <v>1752</v>
      </c>
      <c r="H42" s="164"/>
      <c r="I42" s="164"/>
      <c r="J42" s="164">
        <f>'実質公債費比率（分子）の構造'!M$52</f>
        <v>1659</v>
      </c>
      <c r="K42" s="164"/>
      <c r="L42" s="164"/>
      <c r="M42" s="164">
        <f>'実質公債費比率（分子）の構造'!N$52</f>
        <v>1624</v>
      </c>
      <c r="N42" s="164"/>
      <c r="O42" s="164"/>
      <c r="P42" s="164">
        <f>'実質公債費比率（分子）の構造'!O$52</f>
        <v>1658</v>
      </c>
    </row>
    <row r="43" spans="1:16">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88</v>
      </c>
      <c r="C44" s="164"/>
      <c r="D44" s="164"/>
      <c r="E44" s="164">
        <f>'実質公債費比率（分子）の構造'!L$50</f>
        <v>89</v>
      </c>
      <c r="F44" s="164"/>
      <c r="G44" s="164"/>
      <c r="H44" s="164">
        <f>'実質公債費比率（分子）の構造'!M$50</f>
        <v>90</v>
      </c>
      <c r="I44" s="164"/>
      <c r="J44" s="164"/>
      <c r="K44" s="164">
        <f>'実質公債費比率（分子）の構造'!N$50</f>
        <v>91</v>
      </c>
      <c r="L44" s="164"/>
      <c r="M44" s="164"/>
      <c r="N44" s="164">
        <f>'実質公債費比率（分子）の構造'!O$50</f>
        <v>91</v>
      </c>
      <c r="O44" s="164"/>
      <c r="P44" s="164"/>
    </row>
    <row r="45" spans="1:16">
      <c r="A45" s="164" t="s">
        <v>63</v>
      </c>
      <c r="B45" s="164">
        <f>'実質公債費比率（分子）の構造'!K$49</f>
        <v>137</v>
      </c>
      <c r="C45" s="164"/>
      <c r="D45" s="164"/>
      <c r="E45" s="164">
        <f>'実質公債費比率（分子）の構造'!L$49</f>
        <v>114</v>
      </c>
      <c r="F45" s="164"/>
      <c r="G45" s="164"/>
      <c r="H45" s="164">
        <f>'実質公債費比率（分子）の構造'!M$49</f>
        <v>108</v>
      </c>
      <c r="I45" s="164"/>
      <c r="J45" s="164"/>
      <c r="K45" s="164">
        <f>'実質公債費比率（分子）の構造'!N$49</f>
        <v>113</v>
      </c>
      <c r="L45" s="164"/>
      <c r="M45" s="164"/>
      <c r="N45" s="164">
        <f>'実質公債費比率（分子）の構造'!O$49</f>
        <v>104</v>
      </c>
      <c r="O45" s="164"/>
      <c r="P45" s="164"/>
    </row>
    <row r="46" spans="1:16">
      <c r="A46" s="164" t="s">
        <v>64</v>
      </c>
      <c r="B46" s="164">
        <f>'実質公債費比率（分子）の構造'!K$48</f>
        <v>164</v>
      </c>
      <c r="C46" s="164"/>
      <c r="D46" s="164"/>
      <c r="E46" s="164">
        <f>'実質公債費比率（分子）の構造'!L$48</f>
        <v>204</v>
      </c>
      <c r="F46" s="164"/>
      <c r="G46" s="164"/>
      <c r="H46" s="164">
        <f>'実質公債費比率（分子）の構造'!M$48</f>
        <v>189</v>
      </c>
      <c r="I46" s="164"/>
      <c r="J46" s="164"/>
      <c r="K46" s="164">
        <f>'実質公債費比率（分子）の構造'!N$48</f>
        <v>184</v>
      </c>
      <c r="L46" s="164"/>
      <c r="M46" s="164"/>
      <c r="N46" s="164">
        <f>'実質公債費比率（分子）の構造'!O$48</f>
        <v>326</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2160</v>
      </c>
      <c r="C49" s="164"/>
      <c r="D49" s="164"/>
      <c r="E49" s="164">
        <f>'実質公債費比率（分子）の構造'!L$45</f>
        <v>2165</v>
      </c>
      <c r="F49" s="164"/>
      <c r="G49" s="164"/>
      <c r="H49" s="164">
        <f>'実質公債費比率（分子）の構造'!M$45</f>
        <v>2117</v>
      </c>
      <c r="I49" s="164"/>
      <c r="J49" s="164"/>
      <c r="K49" s="164">
        <f>'実質公債費比率（分子）の構造'!N$45</f>
        <v>1996</v>
      </c>
      <c r="L49" s="164"/>
      <c r="M49" s="164"/>
      <c r="N49" s="164">
        <f>'実質公債費比率（分子）の構造'!O$45</f>
        <v>1803</v>
      </c>
      <c r="O49" s="164"/>
      <c r="P49" s="164"/>
    </row>
    <row r="50" spans="1:16">
      <c r="A50" s="164" t="s">
        <v>67</v>
      </c>
      <c r="B50" s="164" t="e">
        <f>NA()</f>
        <v>#N/A</v>
      </c>
      <c r="C50" s="164">
        <f>IF(ISNUMBER('実質公債費比率（分子）の構造'!K$53),'実質公債費比率（分子）の構造'!K$53,NA())</f>
        <v>728</v>
      </c>
      <c r="D50" s="164" t="e">
        <f>NA()</f>
        <v>#N/A</v>
      </c>
      <c r="E50" s="164" t="e">
        <f>NA()</f>
        <v>#N/A</v>
      </c>
      <c r="F50" s="164">
        <f>IF(ISNUMBER('実質公債費比率（分子）の構造'!L$53),'実質公債費比率（分子）の構造'!L$53,NA())</f>
        <v>820</v>
      </c>
      <c r="G50" s="164" t="e">
        <f>NA()</f>
        <v>#N/A</v>
      </c>
      <c r="H50" s="164" t="e">
        <f>NA()</f>
        <v>#N/A</v>
      </c>
      <c r="I50" s="164">
        <f>IF(ISNUMBER('実質公債費比率（分子）の構造'!M$53),'実質公債費比率（分子）の構造'!M$53,NA())</f>
        <v>845</v>
      </c>
      <c r="J50" s="164" t="e">
        <f>NA()</f>
        <v>#N/A</v>
      </c>
      <c r="K50" s="164" t="e">
        <f>NA()</f>
        <v>#N/A</v>
      </c>
      <c r="L50" s="164">
        <f>IF(ISNUMBER('実質公債費比率（分子）の構造'!N$53),'実質公債費比率（分子）の構造'!N$53,NA())</f>
        <v>760</v>
      </c>
      <c r="M50" s="164" t="e">
        <f>NA()</f>
        <v>#N/A</v>
      </c>
      <c r="N50" s="164" t="e">
        <f>NA()</f>
        <v>#N/A</v>
      </c>
      <c r="O50" s="164">
        <f>IF(ISNUMBER('実質公債費比率（分子）の構造'!O$53),'実質公債費比率（分子）の構造'!O$53,NA())</f>
        <v>666</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17521</v>
      </c>
      <c r="E56" s="163"/>
      <c r="F56" s="163"/>
      <c r="G56" s="163">
        <f>'将来負担比率（分子）の構造'!J$52</f>
        <v>16895</v>
      </c>
      <c r="H56" s="163"/>
      <c r="I56" s="163"/>
      <c r="J56" s="163">
        <f>'将来負担比率（分子）の構造'!K$52</f>
        <v>15961</v>
      </c>
      <c r="K56" s="163"/>
      <c r="L56" s="163"/>
      <c r="M56" s="163">
        <f>'将来負担比率（分子）の構造'!L$52</f>
        <v>15156</v>
      </c>
      <c r="N56" s="163"/>
      <c r="O56" s="163"/>
      <c r="P56" s="163">
        <f>'将来負担比率（分子）の構造'!M$52</f>
        <v>15224</v>
      </c>
    </row>
    <row r="57" spans="1:16">
      <c r="A57" s="163" t="s">
        <v>42</v>
      </c>
      <c r="B57" s="163"/>
      <c r="C57" s="163"/>
      <c r="D57" s="163">
        <f>'将来負担比率（分子）の構造'!I$51</f>
        <v>3604</v>
      </c>
      <c r="E57" s="163"/>
      <c r="F57" s="163"/>
      <c r="G57" s="163">
        <f>'将来負担比率（分子）の構造'!J$51</f>
        <v>3456</v>
      </c>
      <c r="H57" s="163"/>
      <c r="I57" s="163"/>
      <c r="J57" s="163">
        <f>'将来負担比率（分子）の構造'!K$51</f>
        <v>3345</v>
      </c>
      <c r="K57" s="163"/>
      <c r="L57" s="163"/>
      <c r="M57" s="163">
        <f>'将来負担比率（分子）の構造'!L$51</f>
        <v>3431</v>
      </c>
      <c r="N57" s="163"/>
      <c r="O57" s="163"/>
      <c r="P57" s="163">
        <f>'将来負担比率（分子）の構造'!M$51</f>
        <v>3524</v>
      </c>
    </row>
    <row r="58" spans="1:16">
      <c r="A58" s="163" t="s">
        <v>41</v>
      </c>
      <c r="B58" s="163"/>
      <c r="C58" s="163"/>
      <c r="D58" s="163">
        <f>'将来負担比率（分子）の構造'!I$50</f>
        <v>2145</v>
      </c>
      <c r="E58" s="163"/>
      <c r="F58" s="163"/>
      <c r="G58" s="163">
        <f>'将来負担比率（分子）の構造'!J$50</f>
        <v>2844</v>
      </c>
      <c r="H58" s="163"/>
      <c r="I58" s="163"/>
      <c r="J58" s="163">
        <f>'将来負担比率（分子）の構造'!K$50</f>
        <v>3420</v>
      </c>
      <c r="K58" s="163"/>
      <c r="L58" s="163"/>
      <c r="M58" s="163">
        <f>'将来負担比率（分子）の構造'!L$50</f>
        <v>4183</v>
      </c>
      <c r="N58" s="163"/>
      <c r="O58" s="163"/>
      <c r="P58" s="163">
        <f>'将来負担比率（分子）の構造'!M$50</f>
        <v>4687</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3106</v>
      </c>
      <c r="C62" s="163"/>
      <c r="D62" s="163"/>
      <c r="E62" s="163">
        <f>'将来負担比率（分子）の構造'!J$45</f>
        <v>3172</v>
      </c>
      <c r="F62" s="163"/>
      <c r="G62" s="163"/>
      <c r="H62" s="163">
        <f>'将来負担比率（分子）の構造'!K$45</f>
        <v>2950</v>
      </c>
      <c r="I62" s="163"/>
      <c r="J62" s="163"/>
      <c r="K62" s="163">
        <f>'将来負担比率（分子）の構造'!L$45</f>
        <v>2999</v>
      </c>
      <c r="L62" s="163"/>
      <c r="M62" s="163"/>
      <c r="N62" s="163">
        <f>'将来負担比率（分子）の構造'!M$45</f>
        <v>2983</v>
      </c>
      <c r="O62" s="163"/>
      <c r="P62" s="163"/>
    </row>
    <row r="63" spans="1:16">
      <c r="A63" s="163" t="s">
        <v>34</v>
      </c>
      <c r="B63" s="163">
        <f>'将来負担比率（分子）の構造'!I$44</f>
        <v>955</v>
      </c>
      <c r="C63" s="163"/>
      <c r="D63" s="163"/>
      <c r="E63" s="163">
        <f>'将来負担比率（分子）の構造'!J$44</f>
        <v>696</v>
      </c>
      <c r="F63" s="163"/>
      <c r="G63" s="163"/>
      <c r="H63" s="163">
        <f>'将来負担比率（分子）の構造'!K$44</f>
        <v>634</v>
      </c>
      <c r="I63" s="163"/>
      <c r="J63" s="163"/>
      <c r="K63" s="163">
        <f>'将来負担比率（分子）の構造'!L$44</f>
        <v>559</v>
      </c>
      <c r="L63" s="163"/>
      <c r="M63" s="163"/>
      <c r="N63" s="163">
        <f>'将来負担比率（分子）の構造'!M$44</f>
        <v>528</v>
      </c>
      <c r="O63" s="163"/>
      <c r="P63" s="163"/>
    </row>
    <row r="64" spans="1:16">
      <c r="A64" s="163" t="s">
        <v>33</v>
      </c>
      <c r="B64" s="163">
        <f>'将来負担比率（分子）の構造'!I$43</f>
        <v>7556</v>
      </c>
      <c r="C64" s="163"/>
      <c r="D64" s="163"/>
      <c r="E64" s="163">
        <f>'将来負担比率（分子）の構造'!J$43</f>
        <v>6922</v>
      </c>
      <c r="F64" s="163"/>
      <c r="G64" s="163"/>
      <c r="H64" s="163">
        <f>'将来負担比率（分子）の構造'!K$43</f>
        <v>6386</v>
      </c>
      <c r="I64" s="163"/>
      <c r="J64" s="163"/>
      <c r="K64" s="163">
        <f>'将来負担比率（分子）の構造'!L$43</f>
        <v>6112</v>
      </c>
      <c r="L64" s="163"/>
      <c r="M64" s="163"/>
      <c r="N64" s="163">
        <f>'将来負担比率（分子）の構造'!M$43</f>
        <v>5683</v>
      </c>
      <c r="O64" s="163"/>
      <c r="P64" s="163"/>
    </row>
    <row r="65" spans="1:16">
      <c r="A65" s="163" t="s">
        <v>32</v>
      </c>
      <c r="B65" s="163">
        <f>'将来負担比率（分子）の構造'!I$42</f>
        <v>515</v>
      </c>
      <c r="C65" s="163"/>
      <c r="D65" s="163"/>
      <c r="E65" s="163">
        <f>'将来負担比率（分子）の構造'!J$42</f>
        <v>474</v>
      </c>
      <c r="F65" s="163"/>
      <c r="G65" s="163"/>
      <c r="H65" s="163">
        <f>'将来負担比率（分子）の構造'!K$42</f>
        <v>433</v>
      </c>
      <c r="I65" s="163"/>
      <c r="J65" s="163"/>
      <c r="K65" s="163">
        <f>'将来負担比率（分子）の構造'!L$42</f>
        <v>391</v>
      </c>
      <c r="L65" s="163"/>
      <c r="M65" s="163"/>
      <c r="N65" s="163">
        <f>'将来負担比率（分子）の構造'!M$42</f>
        <v>349</v>
      </c>
      <c r="O65" s="163"/>
      <c r="P65" s="163"/>
    </row>
    <row r="66" spans="1:16">
      <c r="A66" s="163" t="s">
        <v>31</v>
      </c>
      <c r="B66" s="163">
        <f>'将来負担比率（分子）の構造'!I$41</f>
        <v>22147</v>
      </c>
      <c r="C66" s="163"/>
      <c r="D66" s="163"/>
      <c r="E66" s="163">
        <f>'将来負担比率（分子）の構造'!J$41</f>
        <v>21934</v>
      </c>
      <c r="F66" s="163"/>
      <c r="G66" s="163"/>
      <c r="H66" s="163">
        <f>'将来負担比率（分子）の構造'!K$41</f>
        <v>20547</v>
      </c>
      <c r="I66" s="163"/>
      <c r="J66" s="163"/>
      <c r="K66" s="163">
        <f>'将来負担比率（分子）の構造'!L$41</f>
        <v>19627</v>
      </c>
      <c r="L66" s="163"/>
      <c r="M66" s="163"/>
      <c r="N66" s="163">
        <f>'将来負担比率（分子）の構造'!M$41</f>
        <v>21232</v>
      </c>
      <c r="O66" s="163"/>
      <c r="P66" s="163"/>
    </row>
    <row r="67" spans="1:16">
      <c r="A67" s="163" t="s">
        <v>71</v>
      </c>
      <c r="B67" s="163" t="e">
        <f>NA()</f>
        <v>#N/A</v>
      </c>
      <c r="C67" s="163">
        <f>IF(ISNUMBER('将来負担比率（分子）の構造'!I$53), IF('将来負担比率（分子）の構造'!I$53 &lt; 0, 0, '将来負担比率（分子）の構造'!I$53), NA())</f>
        <v>11009</v>
      </c>
      <c r="D67" s="163" t="e">
        <f>NA()</f>
        <v>#N/A</v>
      </c>
      <c r="E67" s="163" t="e">
        <f>NA()</f>
        <v>#N/A</v>
      </c>
      <c r="F67" s="163">
        <f>IF(ISNUMBER('将来負担比率（分子）の構造'!J$53), IF('将来負担比率（分子）の構造'!J$53 &lt; 0, 0, '将来負担比率（分子）の構造'!J$53), NA())</f>
        <v>10002</v>
      </c>
      <c r="G67" s="163" t="e">
        <f>NA()</f>
        <v>#N/A</v>
      </c>
      <c r="H67" s="163" t="e">
        <f>NA()</f>
        <v>#N/A</v>
      </c>
      <c r="I67" s="163">
        <f>IF(ISNUMBER('将来負担比率（分子）の構造'!K$53), IF('将来負担比率（分子）の構造'!K$53 &lt; 0, 0, '将来負担比率（分子）の構造'!K$53), NA())</f>
        <v>8224</v>
      </c>
      <c r="J67" s="163" t="e">
        <f>NA()</f>
        <v>#N/A</v>
      </c>
      <c r="K67" s="163" t="e">
        <f>NA()</f>
        <v>#N/A</v>
      </c>
      <c r="L67" s="163">
        <f>IF(ISNUMBER('将来負担比率（分子）の構造'!L$53), IF('将来負担比率（分子）の構造'!L$53 &lt; 0, 0, '将来負担比率（分子）の構造'!L$53), NA())</f>
        <v>6918</v>
      </c>
      <c r="M67" s="163" t="e">
        <f>NA()</f>
        <v>#N/A</v>
      </c>
      <c r="N67" s="163" t="e">
        <f>NA()</f>
        <v>#N/A</v>
      </c>
      <c r="O67" s="163">
        <f>IF(ISNUMBER('将来負担比率（分子）の構造'!M$53), IF('将来負担比率（分子）の構造'!M$53 &lt; 0, 0, '将来負担比率（分子）の構造'!M$53), NA())</f>
        <v>7341</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1065</v>
      </c>
      <c r="C72" s="167">
        <f>基金残高に係る経年分析!G55</f>
        <v>1335</v>
      </c>
      <c r="D72" s="167">
        <f>基金残高に係る経年分析!H55</f>
        <v>1305</v>
      </c>
    </row>
    <row r="73" spans="1:16">
      <c r="A73" s="166" t="s">
        <v>74</v>
      </c>
      <c r="B73" s="167">
        <f>基金残高に係る経年分析!F56</f>
        <v>344</v>
      </c>
      <c r="C73" s="167">
        <f>基金残高に係る経年分析!G56</f>
        <v>400</v>
      </c>
      <c r="D73" s="167">
        <f>基金残高に係る経年分析!H56</f>
        <v>430</v>
      </c>
    </row>
    <row r="74" spans="1:16">
      <c r="A74" s="166" t="s">
        <v>75</v>
      </c>
      <c r="B74" s="167">
        <f>基金残高に係る経年分析!F57</f>
        <v>1026</v>
      </c>
      <c r="C74" s="167">
        <f>基金残高に係る経年分析!G57</f>
        <v>1385</v>
      </c>
      <c r="D74" s="167">
        <f>基金残高に係る経年分析!H57</f>
        <v>1806</v>
      </c>
    </row>
  </sheetData>
  <sheetProtection algorithmName="SHA-512" hashValue="+L26ZXY4hzbx0X516qKF8tr8VEPiHyKxyMETD2BkLryBXfAvQM92q8kdvyKjavaB2DXKvLfM0DEiQN5+DtPlYg==" saltValue="0wNDcxvvMMF42d3INhpE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215</v>
      </c>
      <c r="C5" s="680"/>
      <c r="D5" s="680"/>
      <c r="E5" s="680"/>
      <c r="F5" s="680"/>
      <c r="G5" s="680"/>
      <c r="H5" s="680"/>
      <c r="I5" s="680"/>
      <c r="J5" s="680"/>
      <c r="K5" s="680"/>
      <c r="L5" s="680"/>
      <c r="M5" s="680"/>
      <c r="N5" s="680"/>
      <c r="O5" s="680"/>
      <c r="P5" s="680"/>
      <c r="Q5" s="681"/>
      <c r="R5" s="676">
        <v>6226810</v>
      </c>
      <c r="S5" s="677"/>
      <c r="T5" s="677"/>
      <c r="U5" s="677"/>
      <c r="V5" s="677"/>
      <c r="W5" s="677"/>
      <c r="X5" s="677"/>
      <c r="Y5" s="702"/>
      <c r="Z5" s="715">
        <v>20.6</v>
      </c>
      <c r="AA5" s="715"/>
      <c r="AB5" s="715"/>
      <c r="AC5" s="715"/>
      <c r="AD5" s="716">
        <v>5779743</v>
      </c>
      <c r="AE5" s="716"/>
      <c r="AF5" s="716"/>
      <c r="AG5" s="716"/>
      <c r="AH5" s="716"/>
      <c r="AI5" s="716"/>
      <c r="AJ5" s="716"/>
      <c r="AK5" s="716"/>
      <c r="AL5" s="703">
        <v>41.4</v>
      </c>
      <c r="AM5" s="685"/>
      <c r="AN5" s="685"/>
      <c r="AO5" s="704"/>
      <c r="AP5" s="679" t="s">
        <v>216</v>
      </c>
      <c r="AQ5" s="680"/>
      <c r="AR5" s="680"/>
      <c r="AS5" s="680"/>
      <c r="AT5" s="680"/>
      <c r="AU5" s="680"/>
      <c r="AV5" s="680"/>
      <c r="AW5" s="680"/>
      <c r="AX5" s="680"/>
      <c r="AY5" s="680"/>
      <c r="AZ5" s="680"/>
      <c r="BA5" s="680"/>
      <c r="BB5" s="680"/>
      <c r="BC5" s="680"/>
      <c r="BD5" s="680"/>
      <c r="BE5" s="680"/>
      <c r="BF5" s="681"/>
      <c r="BG5" s="621">
        <v>5779743</v>
      </c>
      <c r="BH5" s="622"/>
      <c r="BI5" s="622"/>
      <c r="BJ5" s="622"/>
      <c r="BK5" s="622"/>
      <c r="BL5" s="622"/>
      <c r="BM5" s="622"/>
      <c r="BN5" s="623"/>
      <c r="BO5" s="659">
        <v>92.8</v>
      </c>
      <c r="BP5" s="659"/>
      <c r="BQ5" s="659"/>
      <c r="BR5" s="659"/>
      <c r="BS5" s="660">
        <v>45326</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c r="B6" s="618" t="s">
        <v>220</v>
      </c>
      <c r="C6" s="619"/>
      <c r="D6" s="619"/>
      <c r="E6" s="619"/>
      <c r="F6" s="619"/>
      <c r="G6" s="619"/>
      <c r="H6" s="619"/>
      <c r="I6" s="619"/>
      <c r="J6" s="619"/>
      <c r="K6" s="619"/>
      <c r="L6" s="619"/>
      <c r="M6" s="619"/>
      <c r="N6" s="619"/>
      <c r="O6" s="619"/>
      <c r="P6" s="619"/>
      <c r="Q6" s="620"/>
      <c r="R6" s="621">
        <v>186800</v>
      </c>
      <c r="S6" s="622"/>
      <c r="T6" s="622"/>
      <c r="U6" s="622"/>
      <c r="V6" s="622"/>
      <c r="W6" s="622"/>
      <c r="X6" s="622"/>
      <c r="Y6" s="623"/>
      <c r="Z6" s="659">
        <v>0.6</v>
      </c>
      <c r="AA6" s="659"/>
      <c r="AB6" s="659"/>
      <c r="AC6" s="659"/>
      <c r="AD6" s="660">
        <v>186800</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5779743</v>
      </c>
      <c r="BH6" s="622"/>
      <c r="BI6" s="622"/>
      <c r="BJ6" s="622"/>
      <c r="BK6" s="622"/>
      <c r="BL6" s="622"/>
      <c r="BM6" s="622"/>
      <c r="BN6" s="623"/>
      <c r="BO6" s="659">
        <v>92.8</v>
      </c>
      <c r="BP6" s="659"/>
      <c r="BQ6" s="659"/>
      <c r="BR6" s="659"/>
      <c r="BS6" s="660">
        <v>45326</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205609</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205609</v>
      </c>
      <c r="DR6" s="622"/>
      <c r="DS6" s="622"/>
      <c r="DT6" s="622"/>
      <c r="DU6" s="622"/>
      <c r="DV6" s="622"/>
      <c r="DW6" s="622"/>
      <c r="DX6" s="622"/>
      <c r="DY6" s="622"/>
      <c r="DZ6" s="622"/>
      <c r="EA6" s="622"/>
      <c r="EB6" s="622"/>
      <c r="EC6" s="658"/>
    </row>
    <row r="7" spans="2:143" ht="11.25" customHeight="1">
      <c r="B7" s="618" t="s">
        <v>223</v>
      </c>
      <c r="C7" s="619"/>
      <c r="D7" s="619"/>
      <c r="E7" s="619"/>
      <c r="F7" s="619"/>
      <c r="G7" s="619"/>
      <c r="H7" s="619"/>
      <c r="I7" s="619"/>
      <c r="J7" s="619"/>
      <c r="K7" s="619"/>
      <c r="L7" s="619"/>
      <c r="M7" s="619"/>
      <c r="N7" s="619"/>
      <c r="O7" s="619"/>
      <c r="P7" s="619"/>
      <c r="Q7" s="620"/>
      <c r="R7" s="621">
        <v>3837</v>
      </c>
      <c r="S7" s="622"/>
      <c r="T7" s="622"/>
      <c r="U7" s="622"/>
      <c r="V7" s="622"/>
      <c r="W7" s="622"/>
      <c r="X7" s="622"/>
      <c r="Y7" s="623"/>
      <c r="Z7" s="659">
        <v>0</v>
      </c>
      <c r="AA7" s="659"/>
      <c r="AB7" s="659"/>
      <c r="AC7" s="659"/>
      <c r="AD7" s="660">
        <v>3837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2638492</v>
      </c>
      <c r="BH7" s="622"/>
      <c r="BI7" s="622"/>
      <c r="BJ7" s="622"/>
      <c r="BK7" s="622"/>
      <c r="BL7" s="622"/>
      <c r="BM7" s="622"/>
      <c r="BN7" s="623"/>
      <c r="BO7" s="659">
        <v>42.4</v>
      </c>
      <c r="BP7" s="659"/>
      <c r="BQ7" s="659"/>
      <c r="BR7" s="659"/>
      <c r="BS7" s="660">
        <v>45326</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3683183</v>
      </c>
      <c r="CS7" s="622"/>
      <c r="CT7" s="622"/>
      <c r="CU7" s="622"/>
      <c r="CV7" s="622"/>
      <c r="CW7" s="622"/>
      <c r="CX7" s="622"/>
      <c r="CY7" s="623"/>
      <c r="CZ7" s="659">
        <v>12.6</v>
      </c>
      <c r="DA7" s="659"/>
      <c r="DB7" s="659"/>
      <c r="DC7" s="659"/>
      <c r="DD7" s="627">
        <v>199110</v>
      </c>
      <c r="DE7" s="622"/>
      <c r="DF7" s="622"/>
      <c r="DG7" s="622"/>
      <c r="DH7" s="622"/>
      <c r="DI7" s="622"/>
      <c r="DJ7" s="622"/>
      <c r="DK7" s="622"/>
      <c r="DL7" s="622"/>
      <c r="DM7" s="622"/>
      <c r="DN7" s="622"/>
      <c r="DO7" s="622"/>
      <c r="DP7" s="623"/>
      <c r="DQ7" s="627">
        <v>3096100</v>
      </c>
      <c r="DR7" s="622"/>
      <c r="DS7" s="622"/>
      <c r="DT7" s="622"/>
      <c r="DU7" s="622"/>
      <c r="DV7" s="622"/>
      <c r="DW7" s="622"/>
      <c r="DX7" s="622"/>
      <c r="DY7" s="622"/>
      <c r="DZ7" s="622"/>
      <c r="EA7" s="622"/>
      <c r="EB7" s="622"/>
      <c r="EC7" s="658"/>
    </row>
    <row r="8" spans="2:143" ht="11.25" customHeight="1">
      <c r="B8" s="618" t="s">
        <v>226</v>
      </c>
      <c r="C8" s="619"/>
      <c r="D8" s="619"/>
      <c r="E8" s="619"/>
      <c r="F8" s="619"/>
      <c r="G8" s="619"/>
      <c r="H8" s="619"/>
      <c r="I8" s="619"/>
      <c r="J8" s="619"/>
      <c r="K8" s="619"/>
      <c r="L8" s="619"/>
      <c r="M8" s="619"/>
      <c r="N8" s="619"/>
      <c r="O8" s="619"/>
      <c r="P8" s="619"/>
      <c r="Q8" s="620"/>
      <c r="R8" s="621">
        <v>112497</v>
      </c>
      <c r="S8" s="622"/>
      <c r="T8" s="622"/>
      <c r="U8" s="622"/>
      <c r="V8" s="622"/>
      <c r="W8" s="622"/>
      <c r="X8" s="622"/>
      <c r="Y8" s="623"/>
      <c r="Z8" s="659">
        <v>0.4</v>
      </c>
      <c r="AA8" s="659"/>
      <c r="AB8" s="659"/>
      <c r="AC8" s="659"/>
      <c r="AD8" s="660">
        <v>112497</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82380</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12070049</v>
      </c>
      <c r="CS8" s="622"/>
      <c r="CT8" s="622"/>
      <c r="CU8" s="622"/>
      <c r="CV8" s="622"/>
      <c r="CW8" s="622"/>
      <c r="CX8" s="622"/>
      <c r="CY8" s="623"/>
      <c r="CZ8" s="659">
        <v>41.2</v>
      </c>
      <c r="DA8" s="659"/>
      <c r="DB8" s="659"/>
      <c r="DC8" s="659"/>
      <c r="DD8" s="627">
        <v>48468</v>
      </c>
      <c r="DE8" s="622"/>
      <c r="DF8" s="622"/>
      <c r="DG8" s="622"/>
      <c r="DH8" s="622"/>
      <c r="DI8" s="622"/>
      <c r="DJ8" s="622"/>
      <c r="DK8" s="622"/>
      <c r="DL8" s="622"/>
      <c r="DM8" s="622"/>
      <c r="DN8" s="622"/>
      <c r="DO8" s="622"/>
      <c r="DP8" s="623"/>
      <c r="DQ8" s="627">
        <v>6390599</v>
      </c>
      <c r="DR8" s="622"/>
      <c r="DS8" s="622"/>
      <c r="DT8" s="622"/>
      <c r="DU8" s="622"/>
      <c r="DV8" s="622"/>
      <c r="DW8" s="622"/>
      <c r="DX8" s="622"/>
      <c r="DY8" s="622"/>
      <c r="DZ8" s="622"/>
      <c r="EA8" s="622"/>
      <c r="EB8" s="622"/>
      <c r="EC8" s="658"/>
    </row>
    <row r="9" spans="2:143" ht="11.25" customHeight="1">
      <c r="B9" s="618" t="s">
        <v>229</v>
      </c>
      <c r="C9" s="619"/>
      <c r="D9" s="619"/>
      <c r="E9" s="619"/>
      <c r="F9" s="619"/>
      <c r="G9" s="619"/>
      <c r="H9" s="619"/>
      <c r="I9" s="619"/>
      <c r="J9" s="619"/>
      <c r="K9" s="619"/>
      <c r="L9" s="619"/>
      <c r="M9" s="619"/>
      <c r="N9" s="619"/>
      <c r="O9" s="619"/>
      <c r="P9" s="619"/>
      <c r="Q9" s="620"/>
      <c r="R9" s="621">
        <v>147414</v>
      </c>
      <c r="S9" s="622"/>
      <c r="T9" s="622"/>
      <c r="U9" s="622"/>
      <c r="V9" s="622"/>
      <c r="W9" s="622"/>
      <c r="X9" s="622"/>
      <c r="Y9" s="623"/>
      <c r="Z9" s="659">
        <v>0.5</v>
      </c>
      <c r="AA9" s="659"/>
      <c r="AB9" s="659"/>
      <c r="AC9" s="659"/>
      <c r="AD9" s="660">
        <v>147414</v>
      </c>
      <c r="AE9" s="660"/>
      <c r="AF9" s="660"/>
      <c r="AG9" s="660"/>
      <c r="AH9" s="660"/>
      <c r="AI9" s="660"/>
      <c r="AJ9" s="660"/>
      <c r="AK9" s="660"/>
      <c r="AL9" s="624">
        <v>1.1000000000000001</v>
      </c>
      <c r="AM9" s="625"/>
      <c r="AN9" s="625"/>
      <c r="AO9" s="661"/>
      <c r="AP9" s="618" t="s">
        <v>230</v>
      </c>
      <c r="AQ9" s="619"/>
      <c r="AR9" s="619"/>
      <c r="AS9" s="619"/>
      <c r="AT9" s="619"/>
      <c r="AU9" s="619"/>
      <c r="AV9" s="619"/>
      <c r="AW9" s="619"/>
      <c r="AX9" s="619"/>
      <c r="AY9" s="619"/>
      <c r="AZ9" s="619"/>
      <c r="BA9" s="619"/>
      <c r="BB9" s="619"/>
      <c r="BC9" s="619"/>
      <c r="BD9" s="619"/>
      <c r="BE9" s="619"/>
      <c r="BF9" s="620"/>
      <c r="BG9" s="621">
        <v>2268060</v>
      </c>
      <c r="BH9" s="622"/>
      <c r="BI9" s="622"/>
      <c r="BJ9" s="622"/>
      <c r="BK9" s="622"/>
      <c r="BL9" s="622"/>
      <c r="BM9" s="622"/>
      <c r="BN9" s="623"/>
      <c r="BO9" s="659">
        <v>36.4</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6729990</v>
      </c>
      <c r="CS9" s="622"/>
      <c r="CT9" s="622"/>
      <c r="CU9" s="622"/>
      <c r="CV9" s="622"/>
      <c r="CW9" s="622"/>
      <c r="CX9" s="622"/>
      <c r="CY9" s="623"/>
      <c r="CZ9" s="659">
        <v>23</v>
      </c>
      <c r="DA9" s="659"/>
      <c r="DB9" s="659"/>
      <c r="DC9" s="659"/>
      <c r="DD9" s="627">
        <v>4485783</v>
      </c>
      <c r="DE9" s="622"/>
      <c r="DF9" s="622"/>
      <c r="DG9" s="622"/>
      <c r="DH9" s="622"/>
      <c r="DI9" s="622"/>
      <c r="DJ9" s="622"/>
      <c r="DK9" s="622"/>
      <c r="DL9" s="622"/>
      <c r="DM9" s="622"/>
      <c r="DN9" s="622"/>
      <c r="DO9" s="622"/>
      <c r="DP9" s="623"/>
      <c r="DQ9" s="627">
        <v>2085534</v>
      </c>
      <c r="DR9" s="622"/>
      <c r="DS9" s="622"/>
      <c r="DT9" s="622"/>
      <c r="DU9" s="622"/>
      <c r="DV9" s="622"/>
      <c r="DW9" s="622"/>
      <c r="DX9" s="622"/>
      <c r="DY9" s="622"/>
      <c r="DZ9" s="622"/>
      <c r="EA9" s="622"/>
      <c r="EB9" s="622"/>
      <c r="EC9" s="658"/>
    </row>
    <row r="10" spans="2:143" ht="11.25" customHeight="1">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119568</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c r="B11" s="618" t="s">
        <v>235</v>
      </c>
      <c r="C11" s="619"/>
      <c r="D11" s="619"/>
      <c r="E11" s="619"/>
      <c r="F11" s="619"/>
      <c r="G11" s="619"/>
      <c r="H11" s="619"/>
      <c r="I11" s="619"/>
      <c r="J11" s="619"/>
      <c r="K11" s="619"/>
      <c r="L11" s="619"/>
      <c r="M11" s="619"/>
      <c r="N11" s="619"/>
      <c r="O11" s="619"/>
      <c r="P11" s="619"/>
      <c r="Q11" s="620"/>
      <c r="R11" s="621">
        <v>1234275</v>
      </c>
      <c r="S11" s="622"/>
      <c r="T11" s="622"/>
      <c r="U11" s="622"/>
      <c r="V11" s="622"/>
      <c r="W11" s="622"/>
      <c r="X11" s="622"/>
      <c r="Y11" s="623"/>
      <c r="Z11" s="624">
        <v>4.0999999999999996</v>
      </c>
      <c r="AA11" s="625"/>
      <c r="AB11" s="625"/>
      <c r="AC11" s="626"/>
      <c r="AD11" s="627">
        <v>1234275</v>
      </c>
      <c r="AE11" s="622"/>
      <c r="AF11" s="622"/>
      <c r="AG11" s="622"/>
      <c r="AH11" s="622"/>
      <c r="AI11" s="622"/>
      <c r="AJ11" s="622"/>
      <c r="AK11" s="623"/>
      <c r="AL11" s="624">
        <v>8.8000000000000007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168484</v>
      </c>
      <c r="BH11" s="622"/>
      <c r="BI11" s="622"/>
      <c r="BJ11" s="622"/>
      <c r="BK11" s="622"/>
      <c r="BL11" s="622"/>
      <c r="BM11" s="622"/>
      <c r="BN11" s="623"/>
      <c r="BO11" s="659">
        <v>2.7</v>
      </c>
      <c r="BP11" s="659"/>
      <c r="BQ11" s="659"/>
      <c r="BR11" s="659"/>
      <c r="BS11" s="660">
        <v>45326</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247378</v>
      </c>
      <c r="CS11" s="622"/>
      <c r="CT11" s="622"/>
      <c r="CU11" s="622"/>
      <c r="CV11" s="622"/>
      <c r="CW11" s="622"/>
      <c r="CX11" s="622"/>
      <c r="CY11" s="623"/>
      <c r="CZ11" s="659">
        <v>0.8</v>
      </c>
      <c r="DA11" s="659"/>
      <c r="DB11" s="659"/>
      <c r="DC11" s="659"/>
      <c r="DD11" s="627">
        <v>17043</v>
      </c>
      <c r="DE11" s="622"/>
      <c r="DF11" s="622"/>
      <c r="DG11" s="622"/>
      <c r="DH11" s="622"/>
      <c r="DI11" s="622"/>
      <c r="DJ11" s="622"/>
      <c r="DK11" s="622"/>
      <c r="DL11" s="622"/>
      <c r="DM11" s="622"/>
      <c r="DN11" s="622"/>
      <c r="DO11" s="622"/>
      <c r="DP11" s="623"/>
      <c r="DQ11" s="627">
        <v>186411</v>
      </c>
      <c r="DR11" s="622"/>
      <c r="DS11" s="622"/>
      <c r="DT11" s="622"/>
      <c r="DU11" s="622"/>
      <c r="DV11" s="622"/>
      <c r="DW11" s="622"/>
      <c r="DX11" s="622"/>
      <c r="DY11" s="622"/>
      <c r="DZ11" s="622"/>
      <c r="EA11" s="622"/>
      <c r="EB11" s="622"/>
      <c r="EC11" s="658"/>
    </row>
    <row r="12" spans="2:143" ht="11.25" customHeight="1">
      <c r="B12" s="618" t="s">
        <v>238</v>
      </c>
      <c r="C12" s="619"/>
      <c r="D12" s="619"/>
      <c r="E12" s="619"/>
      <c r="F12" s="619"/>
      <c r="G12" s="619"/>
      <c r="H12" s="619"/>
      <c r="I12" s="619"/>
      <c r="J12" s="619"/>
      <c r="K12" s="619"/>
      <c r="L12" s="619"/>
      <c r="M12" s="619"/>
      <c r="N12" s="619"/>
      <c r="O12" s="619"/>
      <c r="P12" s="619"/>
      <c r="Q12" s="620"/>
      <c r="R12" s="621">
        <v>11272</v>
      </c>
      <c r="S12" s="622"/>
      <c r="T12" s="622"/>
      <c r="U12" s="622"/>
      <c r="V12" s="622"/>
      <c r="W12" s="622"/>
      <c r="X12" s="622"/>
      <c r="Y12" s="623"/>
      <c r="Z12" s="659">
        <v>0</v>
      </c>
      <c r="AA12" s="659"/>
      <c r="AB12" s="659"/>
      <c r="AC12" s="659"/>
      <c r="AD12" s="660">
        <v>11272</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2573080</v>
      </c>
      <c r="BH12" s="622"/>
      <c r="BI12" s="622"/>
      <c r="BJ12" s="622"/>
      <c r="BK12" s="622"/>
      <c r="BL12" s="622"/>
      <c r="BM12" s="622"/>
      <c r="BN12" s="623"/>
      <c r="BO12" s="659">
        <v>41.3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396782</v>
      </c>
      <c r="CS12" s="622"/>
      <c r="CT12" s="622"/>
      <c r="CU12" s="622"/>
      <c r="CV12" s="622"/>
      <c r="CW12" s="622"/>
      <c r="CX12" s="622"/>
      <c r="CY12" s="623"/>
      <c r="CZ12" s="659">
        <v>1.4</v>
      </c>
      <c r="DA12" s="659"/>
      <c r="DB12" s="659"/>
      <c r="DC12" s="659"/>
      <c r="DD12" s="627">
        <v>4091</v>
      </c>
      <c r="DE12" s="622"/>
      <c r="DF12" s="622"/>
      <c r="DG12" s="622"/>
      <c r="DH12" s="622"/>
      <c r="DI12" s="622"/>
      <c r="DJ12" s="622"/>
      <c r="DK12" s="622"/>
      <c r="DL12" s="622"/>
      <c r="DM12" s="622"/>
      <c r="DN12" s="622"/>
      <c r="DO12" s="622"/>
      <c r="DP12" s="623"/>
      <c r="DQ12" s="627">
        <v>230937</v>
      </c>
      <c r="DR12" s="622"/>
      <c r="DS12" s="622"/>
      <c r="DT12" s="622"/>
      <c r="DU12" s="622"/>
      <c r="DV12" s="622"/>
      <c r="DW12" s="622"/>
      <c r="DX12" s="622"/>
      <c r="DY12" s="622"/>
      <c r="DZ12" s="622"/>
      <c r="EA12" s="622"/>
      <c r="EB12" s="622"/>
      <c r="EC12" s="658"/>
    </row>
    <row r="13" spans="2:143" ht="11.25" customHeight="1">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2544339</v>
      </c>
      <c r="BH13" s="622"/>
      <c r="BI13" s="622"/>
      <c r="BJ13" s="622"/>
      <c r="BK13" s="622"/>
      <c r="BL13" s="622"/>
      <c r="BM13" s="622"/>
      <c r="BN13" s="623"/>
      <c r="BO13" s="659">
        <v>40.9</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1264988</v>
      </c>
      <c r="CS13" s="622"/>
      <c r="CT13" s="622"/>
      <c r="CU13" s="622"/>
      <c r="CV13" s="622"/>
      <c r="CW13" s="622"/>
      <c r="CX13" s="622"/>
      <c r="CY13" s="623"/>
      <c r="CZ13" s="659">
        <v>4.3</v>
      </c>
      <c r="DA13" s="659"/>
      <c r="DB13" s="659"/>
      <c r="DC13" s="659"/>
      <c r="DD13" s="627">
        <v>344086</v>
      </c>
      <c r="DE13" s="622"/>
      <c r="DF13" s="622"/>
      <c r="DG13" s="622"/>
      <c r="DH13" s="622"/>
      <c r="DI13" s="622"/>
      <c r="DJ13" s="622"/>
      <c r="DK13" s="622"/>
      <c r="DL13" s="622"/>
      <c r="DM13" s="622"/>
      <c r="DN13" s="622"/>
      <c r="DO13" s="622"/>
      <c r="DP13" s="623"/>
      <c r="DQ13" s="627">
        <v>824998</v>
      </c>
      <c r="DR13" s="622"/>
      <c r="DS13" s="622"/>
      <c r="DT13" s="622"/>
      <c r="DU13" s="622"/>
      <c r="DV13" s="622"/>
      <c r="DW13" s="622"/>
      <c r="DX13" s="622"/>
      <c r="DY13" s="622"/>
      <c r="DZ13" s="622"/>
      <c r="EA13" s="622"/>
      <c r="EB13" s="622"/>
      <c r="EC13" s="658"/>
    </row>
    <row r="14" spans="2:143" ht="11.25" customHeight="1">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198012</v>
      </c>
      <c r="BH14" s="622"/>
      <c r="BI14" s="622"/>
      <c r="BJ14" s="622"/>
      <c r="BK14" s="622"/>
      <c r="BL14" s="622"/>
      <c r="BM14" s="622"/>
      <c r="BN14" s="623"/>
      <c r="BO14" s="659">
        <v>3.2</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900741</v>
      </c>
      <c r="CS14" s="622"/>
      <c r="CT14" s="622"/>
      <c r="CU14" s="622"/>
      <c r="CV14" s="622"/>
      <c r="CW14" s="622"/>
      <c r="CX14" s="622"/>
      <c r="CY14" s="623"/>
      <c r="CZ14" s="659">
        <v>3.1</v>
      </c>
      <c r="DA14" s="659"/>
      <c r="DB14" s="659"/>
      <c r="DC14" s="659"/>
      <c r="DD14" s="627">
        <v>3106</v>
      </c>
      <c r="DE14" s="622"/>
      <c r="DF14" s="622"/>
      <c r="DG14" s="622"/>
      <c r="DH14" s="622"/>
      <c r="DI14" s="622"/>
      <c r="DJ14" s="622"/>
      <c r="DK14" s="622"/>
      <c r="DL14" s="622"/>
      <c r="DM14" s="622"/>
      <c r="DN14" s="622"/>
      <c r="DO14" s="622"/>
      <c r="DP14" s="623"/>
      <c r="DQ14" s="627">
        <v>867998</v>
      </c>
      <c r="DR14" s="622"/>
      <c r="DS14" s="622"/>
      <c r="DT14" s="622"/>
      <c r="DU14" s="622"/>
      <c r="DV14" s="622"/>
      <c r="DW14" s="622"/>
      <c r="DX14" s="622"/>
      <c r="DY14" s="622"/>
      <c r="DZ14" s="622"/>
      <c r="EA14" s="622"/>
      <c r="EB14" s="622"/>
      <c r="EC14" s="658"/>
    </row>
    <row r="15" spans="2:143" ht="11.25" customHeight="1">
      <c r="B15" s="618" t="s">
        <v>247</v>
      </c>
      <c r="C15" s="619"/>
      <c r="D15" s="619"/>
      <c r="E15" s="619"/>
      <c r="F15" s="619"/>
      <c r="G15" s="619"/>
      <c r="H15" s="619"/>
      <c r="I15" s="619"/>
      <c r="J15" s="619"/>
      <c r="K15" s="619"/>
      <c r="L15" s="619"/>
      <c r="M15" s="619"/>
      <c r="N15" s="619"/>
      <c r="O15" s="619"/>
      <c r="P15" s="619"/>
      <c r="Q15" s="620"/>
      <c r="R15" s="621">
        <v>26457</v>
      </c>
      <c r="S15" s="622"/>
      <c r="T15" s="622"/>
      <c r="U15" s="622"/>
      <c r="V15" s="622"/>
      <c r="W15" s="622"/>
      <c r="X15" s="622"/>
      <c r="Y15" s="623"/>
      <c r="Z15" s="659">
        <v>0.1</v>
      </c>
      <c r="AA15" s="659"/>
      <c r="AB15" s="659"/>
      <c r="AC15" s="659"/>
      <c r="AD15" s="660">
        <v>26457</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370159</v>
      </c>
      <c r="BH15" s="622"/>
      <c r="BI15" s="622"/>
      <c r="BJ15" s="622"/>
      <c r="BK15" s="622"/>
      <c r="BL15" s="622"/>
      <c r="BM15" s="622"/>
      <c r="BN15" s="623"/>
      <c r="BO15" s="659">
        <v>5.9</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1948112</v>
      </c>
      <c r="CS15" s="622"/>
      <c r="CT15" s="622"/>
      <c r="CU15" s="622"/>
      <c r="CV15" s="622"/>
      <c r="CW15" s="622"/>
      <c r="CX15" s="622"/>
      <c r="CY15" s="623"/>
      <c r="CZ15" s="659">
        <v>6.6</v>
      </c>
      <c r="DA15" s="659"/>
      <c r="DB15" s="659"/>
      <c r="DC15" s="659"/>
      <c r="DD15" s="627">
        <v>86286</v>
      </c>
      <c r="DE15" s="622"/>
      <c r="DF15" s="622"/>
      <c r="DG15" s="622"/>
      <c r="DH15" s="622"/>
      <c r="DI15" s="622"/>
      <c r="DJ15" s="622"/>
      <c r="DK15" s="622"/>
      <c r="DL15" s="622"/>
      <c r="DM15" s="622"/>
      <c r="DN15" s="622"/>
      <c r="DO15" s="622"/>
      <c r="DP15" s="623"/>
      <c r="DQ15" s="627">
        <v>1469191</v>
      </c>
      <c r="DR15" s="622"/>
      <c r="DS15" s="622"/>
      <c r="DT15" s="622"/>
      <c r="DU15" s="622"/>
      <c r="DV15" s="622"/>
      <c r="DW15" s="622"/>
      <c r="DX15" s="622"/>
      <c r="DY15" s="622"/>
      <c r="DZ15" s="622"/>
      <c r="EA15" s="622"/>
      <c r="EB15" s="622"/>
      <c r="EC15" s="658"/>
    </row>
    <row r="16" spans="2:143" ht="11.25" customHeight="1">
      <c r="B16" s="618" t="s">
        <v>250</v>
      </c>
      <c r="C16" s="619"/>
      <c r="D16" s="619"/>
      <c r="E16" s="619"/>
      <c r="F16" s="619"/>
      <c r="G16" s="619"/>
      <c r="H16" s="619"/>
      <c r="I16" s="619"/>
      <c r="J16" s="619"/>
      <c r="K16" s="619"/>
      <c r="L16" s="619"/>
      <c r="M16" s="619"/>
      <c r="N16" s="619"/>
      <c r="O16" s="619"/>
      <c r="P16" s="619"/>
      <c r="Q16" s="620"/>
      <c r="R16" s="621">
        <v>73951</v>
      </c>
      <c r="S16" s="622"/>
      <c r="T16" s="622"/>
      <c r="U16" s="622"/>
      <c r="V16" s="622"/>
      <c r="W16" s="622"/>
      <c r="X16" s="622"/>
      <c r="Y16" s="623"/>
      <c r="Z16" s="659">
        <v>0.2</v>
      </c>
      <c r="AA16" s="659"/>
      <c r="AB16" s="659"/>
      <c r="AC16" s="659"/>
      <c r="AD16" s="660">
        <v>73951</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44884</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8820</v>
      </c>
      <c r="DR16" s="622"/>
      <c r="DS16" s="622"/>
      <c r="DT16" s="622"/>
      <c r="DU16" s="622"/>
      <c r="DV16" s="622"/>
      <c r="DW16" s="622"/>
      <c r="DX16" s="622"/>
      <c r="DY16" s="622"/>
      <c r="DZ16" s="622"/>
      <c r="EA16" s="622"/>
      <c r="EB16" s="622"/>
      <c r="EC16" s="658"/>
    </row>
    <row r="17" spans="2:133" ht="11.25" customHeight="1">
      <c r="B17" s="618" t="s">
        <v>253</v>
      </c>
      <c r="C17" s="619"/>
      <c r="D17" s="619"/>
      <c r="E17" s="619"/>
      <c r="F17" s="619"/>
      <c r="G17" s="619"/>
      <c r="H17" s="619"/>
      <c r="I17" s="619"/>
      <c r="J17" s="619"/>
      <c r="K17" s="619"/>
      <c r="L17" s="619"/>
      <c r="M17" s="619"/>
      <c r="N17" s="619"/>
      <c r="O17" s="619"/>
      <c r="P17" s="619"/>
      <c r="Q17" s="620"/>
      <c r="R17" s="621">
        <v>291900</v>
      </c>
      <c r="S17" s="622"/>
      <c r="T17" s="622"/>
      <c r="U17" s="622"/>
      <c r="V17" s="622"/>
      <c r="W17" s="622"/>
      <c r="X17" s="622"/>
      <c r="Y17" s="623"/>
      <c r="Z17" s="659">
        <v>1</v>
      </c>
      <c r="AA17" s="659"/>
      <c r="AB17" s="659"/>
      <c r="AC17" s="659"/>
      <c r="AD17" s="660">
        <v>291900</v>
      </c>
      <c r="AE17" s="660"/>
      <c r="AF17" s="660"/>
      <c r="AG17" s="660"/>
      <c r="AH17" s="660"/>
      <c r="AI17" s="660"/>
      <c r="AJ17" s="660"/>
      <c r="AK17" s="660"/>
      <c r="AL17" s="624">
        <v>2.1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1803507</v>
      </c>
      <c r="CS17" s="622"/>
      <c r="CT17" s="622"/>
      <c r="CU17" s="622"/>
      <c r="CV17" s="622"/>
      <c r="CW17" s="622"/>
      <c r="CX17" s="622"/>
      <c r="CY17" s="623"/>
      <c r="CZ17" s="659">
        <v>6.2</v>
      </c>
      <c r="DA17" s="659"/>
      <c r="DB17" s="659"/>
      <c r="DC17" s="659"/>
      <c r="DD17" s="627" t="s">
        <v>122</v>
      </c>
      <c r="DE17" s="622"/>
      <c r="DF17" s="622"/>
      <c r="DG17" s="622"/>
      <c r="DH17" s="622"/>
      <c r="DI17" s="622"/>
      <c r="DJ17" s="622"/>
      <c r="DK17" s="622"/>
      <c r="DL17" s="622"/>
      <c r="DM17" s="622"/>
      <c r="DN17" s="622"/>
      <c r="DO17" s="622"/>
      <c r="DP17" s="623"/>
      <c r="DQ17" s="627">
        <v>1803492</v>
      </c>
      <c r="DR17" s="622"/>
      <c r="DS17" s="622"/>
      <c r="DT17" s="622"/>
      <c r="DU17" s="622"/>
      <c r="DV17" s="622"/>
      <c r="DW17" s="622"/>
      <c r="DX17" s="622"/>
      <c r="DY17" s="622"/>
      <c r="DZ17" s="622"/>
      <c r="EA17" s="622"/>
      <c r="EB17" s="622"/>
      <c r="EC17" s="658"/>
    </row>
    <row r="18" spans="2:133" ht="11.25" customHeight="1">
      <c r="B18" s="618" t="s">
        <v>256</v>
      </c>
      <c r="C18" s="619"/>
      <c r="D18" s="619"/>
      <c r="E18" s="619"/>
      <c r="F18" s="619"/>
      <c r="G18" s="619"/>
      <c r="H18" s="619"/>
      <c r="I18" s="619"/>
      <c r="J18" s="619"/>
      <c r="K18" s="619"/>
      <c r="L18" s="619"/>
      <c r="M18" s="619"/>
      <c r="N18" s="619"/>
      <c r="O18" s="619"/>
      <c r="P18" s="619"/>
      <c r="Q18" s="620"/>
      <c r="R18" s="621">
        <v>60773</v>
      </c>
      <c r="S18" s="622"/>
      <c r="T18" s="622"/>
      <c r="U18" s="622"/>
      <c r="V18" s="622"/>
      <c r="W18" s="622"/>
      <c r="X18" s="622"/>
      <c r="Y18" s="623"/>
      <c r="Z18" s="659">
        <v>0.2</v>
      </c>
      <c r="AA18" s="659"/>
      <c r="AB18" s="659"/>
      <c r="AC18" s="659"/>
      <c r="AD18" s="660">
        <v>60773</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c r="B19" s="618" t="s">
        <v>259</v>
      </c>
      <c r="C19" s="619"/>
      <c r="D19" s="619"/>
      <c r="E19" s="619"/>
      <c r="F19" s="619"/>
      <c r="G19" s="619"/>
      <c r="H19" s="619"/>
      <c r="I19" s="619"/>
      <c r="J19" s="619"/>
      <c r="K19" s="619"/>
      <c r="L19" s="619"/>
      <c r="M19" s="619"/>
      <c r="N19" s="619"/>
      <c r="O19" s="619"/>
      <c r="P19" s="619"/>
      <c r="Q19" s="620"/>
      <c r="R19" s="621">
        <v>223728</v>
      </c>
      <c r="S19" s="622"/>
      <c r="T19" s="622"/>
      <c r="U19" s="622"/>
      <c r="V19" s="622"/>
      <c r="W19" s="622"/>
      <c r="X19" s="622"/>
      <c r="Y19" s="623"/>
      <c r="Z19" s="659">
        <v>0.7</v>
      </c>
      <c r="AA19" s="659"/>
      <c r="AB19" s="659"/>
      <c r="AC19" s="659"/>
      <c r="AD19" s="660">
        <v>223728</v>
      </c>
      <c r="AE19" s="660"/>
      <c r="AF19" s="660"/>
      <c r="AG19" s="660"/>
      <c r="AH19" s="660"/>
      <c r="AI19" s="660"/>
      <c r="AJ19" s="660"/>
      <c r="AK19" s="660"/>
      <c r="AL19" s="624">
        <v>1.6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447067</v>
      </c>
      <c r="BH19" s="622"/>
      <c r="BI19" s="622"/>
      <c r="BJ19" s="622"/>
      <c r="BK19" s="622"/>
      <c r="BL19" s="622"/>
      <c r="BM19" s="622"/>
      <c r="BN19" s="623"/>
      <c r="BO19" s="659">
        <v>7.2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88" t="s">
        <v>262</v>
      </c>
      <c r="C20" s="689"/>
      <c r="D20" s="689"/>
      <c r="E20" s="689"/>
      <c r="F20" s="689"/>
      <c r="G20" s="689"/>
      <c r="H20" s="689"/>
      <c r="I20" s="689"/>
      <c r="J20" s="689"/>
      <c r="K20" s="689"/>
      <c r="L20" s="689"/>
      <c r="M20" s="689"/>
      <c r="N20" s="689"/>
      <c r="O20" s="689"/>
      <c r="P20" s="689"/>
      <c r="Q20" s="690"/>
      <c r="R20" s="621">
        <v>7399</v>
      </c>
      <c r="S20" s="622"/>
      <c r="T20" s="622"/>
      <c r="U20" s="622"/>
      <c r="V20" s="622"/>
      <c r="W20" s="622"/>
      <c r="X20" s="622"/>
      <c r="Y20" s="623"/>
      <c r="Z20" s="659">
        <v>0</v>
      </c>
      <c r="AA20" s="659"/>
      <c r="AB20" s="659"/>
      <c r="AC20" s="659"/>
      <c r="AD20" s="660">
        <v>7399</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447067</v>
      </c>
      <c r="BH20" s="622"/>
      <c r="BI20" s="622"/>
      <c r="BJ20" s="622"/>
      <c r="BK20" s="622"/>
      <c r="BL20" s="622"/>
      <c r="BM20" s="622"/>
      <c r="BN20" s="623"/>
      <c r="BO20" s="659">
        <v>7.2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29295223</v>
      </c>
      <c r="CS20" s="622"/>
      <c r="CT20" s="622"/>
      <c r="CU20" s="622"/>
      <c r="CV20" s="622"/>
      <c r="CW20" s="622"/>
      <c r="CX20" s="622"/>
      <c r="CY20" s="623"/>
      <c r="CZ20" s="659">
        <v>100</v>
      </c>
      <c r="DA20" s="659"/>
      <c r="DB20" s="659"/>
      <c r="DC20" s="659"/>
      <c r="DD20" s="627">
        <v>5187973</v>
      </c>
      <c r="DE20" s="622"/>
      <c r="DF20" s="622"/>
      <c r="DG20" s="622"/>
      <c r="DH20" s="622"/>
      <c r="DI20" s="622"/>
      <c r="DJ20" s="622"/>
      <c r="DK20" s="622"/>
      <c r="DL20" s="622"/>
      <c r="DM20" s="622"/>
      <c r="DN20" s="622"/>
      <c r="DO20" s="622"/>
      <c r="DP20" s="623"/>
      <c r="DQ20" s="627">
        <v>17169689</v>
      </c>
      <c r="DR20" s="622"/>
      <c r="DS20" s="622"/>
      <c r="DT20" s="622"/>
      <c r="DU20" s="622"/>
      <c r="DV20" s="622"/>
      <c r="DW20" s="622"/>
      <c r="DX20" s="622"/>
      <c r="DY20" s="622"/>
      <c r="DZ20" s="622"/>
      <c r="EA20" s="622"/>
      <c r="EB20" s="622"/>
      <c r="EC20" s="658"/>
    </row>
    <row r="21" spans="2:133" ht="11.25" customHeight="1">
      <c r="B21" s="618" t="s">
        <v>265</v>
      </c>
      <c r="C21" s="619"/>
      <c r="D21" s="619"/>
      <c r="E21" s="619"/>
      <c r="F21" s="619"/>
      <c r="G21" s="619"/>
      <c r="H21" s="619"/>
      <c r="I21" s="619"/>
      <c r="J21" s="619"/>
      <c r="K21" s="619"/>
      <c r="L21" s="619"/>
      <c r="M21" s="619"/>
      <c r="N21" s="619"/>
      <c r="O21" s="619"/>
      <c r="P21" s="619"/>
      <c r="Q21" s="620"/>
      <c r="R21" s="621">
        <v>7183218</v>
      </c>
      <c r="S21" s="622"/>
      <c r="T21" s="622"/>
      <c r="U21" s="622"/>
      <c r="V21" s="622"/>
      <c r="W21" s="622"/>
      <c r="X21" s="622"/>
      <c r="Y21" s="623"/>
      <c r="Z21" s="659">
        <v>23.7</v>
      </c>
      <c r="AA21" s="659"/>
      <c r="AB21" s="659"/>
      <c r="AC21" s="659"/>
      <c r="AD21" s="660">
        <v>6023093</v>
      </c>
      <c r="AE21" s="660"/>
      <c r="AF21" s="660"/>
      <c r="AG21" s="660"/>
      <c r="AH21" s="660"/>
      <c r="AI21" s="660"/>
      <c r="AJ21" s="660"/>
      <c r="AK21" s="660"/>
      <c r="AL21" s="624">
        <v>43.1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267</v>
      </c>
      <c r="C22" s="619"/>
      <c r="D22" s="619"/>
      <c r="E22" s="619"/>
      <c r="F22" s="619"/>
      <c r="G22" s="619"/>
      <c r="H22" s="619"/>
      <c r="I22" s="619"/>
      <c r="J22" s="619"/>
      <c r="K22" s="619"/>
      <c r="L22" s="619"/>
      <c r="M22" s="619"/>
      <c r="N22" s="619"/>
      <c r="O22" s="619"/>
      <c r="P22" s="619"/>
      <c r="Q22" s="620"/>
      <c r="R22" s="621">
        <v>6023093</v>
      </c>
      <c r="S22" s="622"/>
      <c r="T22" s="622"/>
      <c r="U22" s="622"/>
      <c r="V22" s="622"/>
      <c r="W22" s="622"/>
      <c r="X22" s="622"/>
      <c r="Y22" s="623"/>
      <c r="Z22" s="659">
        <v>19.899999999999999</v>
      </c>
      <c r="AA22" s="659"/>
      <c r="AB22" s="659"/>
      <c r="AC22" s="659"/>
      <c r="AD22" s="660">
        <v>6023093</v>
      </c>
      <c r="AE22" s="660"/>
      <c r="AF22" s="660"/>
      <c r="AG22" s="660"/>
      <c r="AH22" s="660"/>
      <c r="AI22" s="660"/>
      <c r="AJ22" s="660"/>
      <c r="AK22" s="660"/>
      <c r="AL22" s="624">
        <v>43.1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270</v>
      </c>
      <c r="C23" s="619"/>
      <c r="D23" s="619"/>
      <c r="E23" s="619"/>
      <c r="F23" s="619"/>
      <c r="G23" s="619"/>
      <c r="H23" s="619"/>
      <c r="I23" s="619"/>
      <c r="J23" s="619"/>
      <c r="K23" s="619"/>
      <c r="L23" s="619"/>
      <c r="M23" s="619"/>
      <c r="N23" s="619"/>
      <c r="O23" s="619"/>
      <c r="P23" s="619"/>
      <c r="Q23" s="620"/>
      <c r="R23" s="621">
        <v>1160125</v>
      </c>
      <c r="S23" s="622"/>
      <c r="T23" s="622"/>
      <c r="U23" s="622"/>
      <c r="V23" s="622"/>
      <c r="W23" s="622"/>
      <c r="X23" s="622"/>
      <c r="Y23" s="623"/>
      <c r="Z23" s="659">
        <v>3.8</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447067</v>
      </c>
      <c r="BH23" s="622"/>
      <c r="BI23" s="622"/>
      <c r="BJ23" s="622"/>
      <c r="BK23" s="622"/>
      <c r="BL23" s="622"/>
      <c r="BM23" s="622"/>
      <c r="BN23" s="623"/>
      <c r="BO23" s="659">
        <v>7.2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13735008</v>
      </c>
      <c r="CS24" s="677"/>
      <c r="CT24" s="677"/>
      <c r="CU24" s="677"/>
      <c r="CV24" s="677"/>
      <c r="CW24" s="677"/>
      <c r="CX24" s="677"/>
      <c r="CY24" s="702"/>
      <c r="CZ24" s="703">
        <v>46.9</v>
      </c>
      <c r="DA24" s="685"/>
      <c r="DB24" s="685"/>
      <c r="DC24" s="705"/>
      <c r="DD24" s="701">
        <v>8754971</v>
      </c>
      <c r="DE24" s="677"/>
      <c r="DF24" s="677"/>
      <c r="DG24" s="677"/>
      <c r="DH24" s="677"/>
      <c r="DI24" s="677"/>
      <c r="DJ24" s="677"/>
      <c r="DK24" s="702"/>
      <c r="DL24" s="701">
        <v>7613791</v>
      </c>
      <c r="DM24" s="677"/>
      <c r="DN24" s="677"/>
      <c r="DO24" s="677"/>
      <c r="DP24" s="677"/>
      <c r="DQ24" s="677"/>
      <c r="DR24" s="677"/>
      <c r="DS24" s="677"/>
      <c r="DT24" s="677"/>
      <c r="DU24" s="677"/>
      <c r="DV24" s="702"/>
      <c r="DW24" s="703">
        <v>54.3</v>
      </c>
      <c r="DX24" s="685"/>
      <c r="DY24" s="685"/>
      <c r="DZ24" s="685"/>
      <c r="EA24" s="685"/>
      <c r="EB24" s="685"/>
      <c r="EC24" s="704"/>
    </row>
    <row r="25" spans="2:133" ht="11.25" customHeight="1">
      <c r="B25" s="618" t="s">
        <v>280</v>
      </c>
      <c r="C25" s="619"/>
      <c r="D25" s="619"/>
      <c r="E25" s="619"/>
      <c r="F25" s="619"/>
      <c r="G25" s="619"/>
      <c r="H25" s="619"/>
      <c r="I25" s="619"/>
      <c r="J25" s="619"/>
      <c r="K25" s="619"/>
      <c r="L25" s="619"/>
      <c r="M25" s="619"/>
      <c r="N25" s="619"/>
      <c r="O25" s="619"/>
      <c r="P25" s="619"/>
      <c r="Q25" s="620"/>
      <c r="R25" s="621">
        <v>15498431</v>
      </c>
      <c r="S25" s="622"/>
      <c r="T25" s="622"/>
      <c r="U25" s="622"/>
      <c r="V25" s="622"/>
      <c r="W25" s="622"/>
      <c r="X25" s="622"/>
      <c r="Y25" s="623"/>
      <c r="Z25" s="659">
        <v>51.1</v>
      </c>
      <c r="AA25" s="659"/>
      <c r="AB25" s="659"/>
      <c r="AC25" s="659"/>
      <c r="AD25" s="660">
        <v>13891239</v>
      </c>
      <c r="AE25" s="660"/>
      <c r="AF25" s="660"/>
      <c r="AG25" s="660"/>
      <c r="AH25" s="660"/>
      <c r="AI25" s="660"/>
      <c r="AJ25" s="660"/>
      <c r="AK25" s="660"/>
      <c r="AL25" s="624">
        <v>99.5</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4706181</v>
      </c>
      <c r="CS25" s="634"/>
      <c r="CT25" s="634"/>
      <c r="CU25" s="634"/>
      <c r="CV25" s="634"/>
      <c r="CW25" s="634"/>
      <c r="CX25" s="634"/>
      <c r="CY25" s="635"/>
      <c r="CZ25" s="624">
        <v>16.100000000000001</v>
      </c>
      <c r="DA25" s="636"/>
      <c r="DB25" s="636"/>
      <c r="DC25" s="637"/>
      <c r="DD25" s="627">
        <v>4291206</v>
      </c>
      <c r="DE25" s="634"/>
      <c r="DF25" s="634"/>
      <c r="DG25" s="634"/>
      <c r="DH25" s="634"/>
      <c r="DI25" s="634"/>
      <c r="DJ25" s="634"/>
      <c r="DK25" s="635"/>
      <c r="DL25" s="627">
        <v>4106133</v>
      </c>
      <c r="DM25" s="634"/>
      <c r="DN25" s="634"/>
      <c r="DO25" s="634"/>
      <c r="DP25" s="634"/>
      <c r="DQ25" s="634"/>
      <c r="DR25" s="634"/>
      <c r="DS25" s="634"/>
      <c r="DT25" s="634"/>
      <c r="DU25" s="634"/>
      <c r="DV25" s="635"/>
      <c r="DW25" s="624">
        <v>29.3</v>
      </c>
      <c r="DX25" s="636"/>
      <c r="DY25" s="636"/>
      <c r="DZ25" s="636"/>
      <c r="EA25" s="636"/>
      <c r="EB25" s="636"/>
      <c r="EC25" s="648"/>
    </row>
    <row r="26" spans="2:133" ht="11.25" customHeight="1">
      <c r="B26" s="618" t="s">
        <v>283</v>
      </c>
      <c r="C26" s="619"/>
      <c r="D26" s="619"/>
      <c r="E26" s="619"/>
      <c r="F26" s="619"/>
      <c r="G26" s="619"/>
      <c r="H26" s="619"/>
      <c r="I26" s="619"/>
      <c r="J26" s="619"/>
      <c r="K26" s="619"/>
      <c r="L26" s="619"/>
      <c r="M26" s="619"/>
      <c r="N26" s="619"/>
      <c r="O26" s="619"/>
      <c r="P26" s="619"/>
      <c r="Q26" s="620"/>
      <c r="R26" s="621">
        <v>4523</v>
      </c>
      <c r="S26" s="622"/>
      <c r="T26" s="622"/>
      <c r="U26" s="622"/>
      <c r="V26" s="622"/>
      <c r="W26" s="622"/>
      <c r="X26" s="622"/>
      <c r="Y26" s="623"/>
      <c r="Z26" s="659">
        <v>0</v>
      </c>
      <c r="AA26" s="659"/>
      <c r="AB26" s="659"/>
      <c r="AC26" s="659"/>
      <c r="AD26" s="660">
        <v>4523</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3078029</v>
      </c>
      <c r="CS26" s="622"/>
      <c r="CT26" s="622"/>
      <c r="CU26" s="622"/>
      <c r="CV26" s="622"/>
      <c r="CW26" s="622"/>
      <c r="CX26" s="622"/>
      <c r="CY26" s="623"/>
      <c r="CZ26" s="624">
        <v>10.5</v>
      </c>
      <c r="DA26" s="636"/>
      <c r="DB26" s="636"/>
      <c r="DC26" s="637"/>
      <c r="DD26" s="627">
        <v>2716808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286</v>
      </c>
      <c r="C27" s="619"/>
      <c r="D27" s="619"/>
      <c r="E27" s="619"/>
      <c r="F27" s="619"/>
      <c r="G27" s="619"/>
      <c r="H27" s="619"/>
      <c r="I27" s="619"/>
      <c r="J27" s="619"/>
      <c r="K27" s="619"/>
      <c r="L27" s="619"/>
      <c r="M27" s="619"/>
      <c r="N27" s="619"/>
      <c r="O27" s="619"/>
      <c r="P27" s="619"/>
      <c r="Q27" s="620"/>
      <c r="R27" s="621">
        <v>376956</v>
      </c>
      <c r="S27" s="622"/>
      <c r="T27" s="622"/>
      <c r="U27" s="622"/>
      <c r="V27" s="622"/>
      <c r="W27" s="622"/>
      <c r="X27" s="622"/>
      <c r="Y27" s="623"/>
      <c r="Z27" s="659">
        <v>1.2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6226810</v>
      </c>
      <c r="BH27" s="622"/>
      <c r="BI27" s="622"/>
      <c r="BJ27" s="622"/>
      <c r="BK27" s="622"/>
      <c r="BL27" s="622"/>
      <c r="BM27" s="622"/>
      <c r="BN27" s="623"/>
      <c r="BO27" s="659">
        <v>100</v>
      </c>
      <c r="BP27" s="659"/>
      <c r="BQ27" s="659"/>
      <c r="BR27" s="659"/>
      <c r="BS27" s="660">
        <v>45326</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7225566</v>
      </c>
      <c r="CS27" s="634"/>
      <c r="CT27" s="634"/>
      <c r="CU27" s="634"/>
      <c r="CV27" s="634"/>
      <c r="CW27" s="634"/>
      <c r="CX27" s="634"/>
      <c r="CY27" s="635"/>
      <c r="CZ27" s="624">
        <v>24.7</v>
      </c>
      <c r="DA27" s="636"/>
      <c r="DB27" s="636"/>
      <c r="DC27" s="637"/>
      <c r="DD27" s="627">
        <v>2660519</v>
      </c>
      <c r="DE27" s="634"/>
      <c r="DF27" s="634"/>
      <c r="DG27" s="634"/>
      <c r="DH27" s="634"/>
      <c r="DI27" s="634"/>
      <c r="DJ27" s="634"/>
      <c r="DK27" s="635"/>
      <c r="DL27" s="627">
        <v>1704412</v>
      </c>
      <c r="DM27" s="634"/>
      <c r="DN27" s="634"/>
      <c r="DO27" s="634"/>
      <c r="DP27" s="634"/>
      <c r="DQ27" s="634"/>
      <c r="DR27" s="634"/>
      <c r="DS27" s="634"/>
      <c r="DT27" s="634"/>
      <c r="DU27" s="634"/>
      <c r="DV27" s="635"/>
      <c r="DW27" s="624">
        <v>12.2</v>
      </c>
      <c r="DX27" s="636"/>
      <c r="DY27" s="636"/>
      <c r="DZ27" s="636"/>
      <c r="EA27" s="636"/>
      <c r="EB27" s="636"/>
      <c r="EC27" s="648"/>
    </row>
    <row r="28" spans="2:133" ht="11.25" customHeight="1">
      <c r="B28" s="618" t="s">
        <v>289</v>
      </c>
      <c r="C28" s="619"/>
      <c r="D28" s="619"/>
      <c r="E28" s="619"/>
      <c r="F28" s="619"/>
      <c r="G28" s="619"/>
      <c r="H28" s="619"/>
      <c r="I28" s="619"/>
      <c r="J28" s="619"/>
      <c r="K28" s="619"/>
      <c r="L28" s="619"/>
      <c r="M28" s="619"/>
      <c r="N28" s="619"/>
      <c r="O28" s="619"/>
      <c r="P28" s="619"/>
      <c r="Q28" s="620"/>
      <c r="R28" s="621">
        <v>252637</v>
      </c>
      <c r="S28" s="622"/>
      <c r="T28" s="622"/>
      <c r="U28" s="622"/>
      <c r="V28" s="622"/>
      <c r="W28" s="622"/>
      <c r="X28" s="622"/>
      <c r="Y28" s="623"/>
      <c r="Z28" s="659">
        <v>0.8</v>
      </c>
      <c r="AA28" s="659"/>
      <c r="AB28" s="659"/>
      <c r="AC28" s="659"/>
      <c r="AD28" s="660">
        <v>33355</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1803261</v>
      </c>
      <c r="CS28" s="622"/>
      <c r="CT28" s="622"/>
      <c r="CU28" s="622"/>
      <c r="CV28" s="622"/>
      <c r="CW28" s="622"/>
      <c r="CX28" s="622"/>
      <c r="CY28" s="623"/>
      <c r="CZ28" s="624">
        <v>6.2</v>
      </c>
      <c r="DA28" s="636"/>
      <c r="DB28" s="636"/>
      <c r="DC28" s="637"/>
      <c r="DD28" s="627">
        <v>1803246</v>
      </c>
      <c r="DE28" s="622"/>
      <c r="DF28" s="622"/>
      <c r="DG28" s="622"/>
      <c r="DH28" s="622"/>
      <c r="DI28" s="622"/>
      <c r="DJ28" s="622"/>
      <c r="DK28" s="623"/>
      <c r="DL28" s="627">
        <v>1803246</v>
      </c>
      <c r="DM28" s="622"/>
      <c r="DN28" s="622"/>
      <c r="DO28" s="622"/>
      <c r="DP28" s="622"/>
      <c r="DQ28" s="622"/>
      <c r="DR28" s="622"/>
      <c r="DS28" s="622"/>
      <c r="DT28" s="622"/>
      <c r="DU28" s="622"/>
      <c r="DV28" s="623"/>
      <c r="DW28" s="624">
        <v>12.9</v>
      </c>
      <c r="DX28" s="636"/>
      <c r="DY28" s="636"/>
      <c r="DZ28" s="636"/>
      <c r="EA28" s="636"/>
      <c r="EB28" s="636"/>
      <c r="EC28" s="648"/>
    </row>
    <row r="29" spans="2:133" ht="11.25" customHeight="1">
      <c r="B29" s="618" t="s">
        <v>291</v>
      </c>
      <c r="C29" s="619"/>
      <c r="D29" s="619"/>
      <c r="E29" s="619"/>
      <c r="F29" s="619"/>
      <c r="G29" s="619"/>
      <c r="H29" s="619"/>
      <c r="I29" s="619"/>
      <c r="J29" s="619"/>
      <c r="K29" s="619"/>
      <c r="L29" s="619"/>
      <c r="M29" s="619"/>
      <c r="N29" s="619"/>
      <c r="O29" s="619"/>
      <c r="P29" s="619"/>
      <c r="Q29" s="620"/>
      <c r="R29" s="621">
        <v>394255</v>
      </c>
      <c r="S29" s="622"/>
      <c r="T29" s="622"/>
      <c r="U29" s="622"/>
      <c r="V29" s="622"/>
      <c r="W29" s="622"/>
      <c r="X29" s="622"/>
      <c r="Y29" s="623"/>
      <c r="Z29" s="659">
        <v>1.3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1803261</v>
      </c>
      <c r="CS29" s="634"/>
      <c r="CT29" s="634"/>
      <c r="CU29" s="634"/>
      <c r="CV29" s="634"/>
      <c r="CW29" s="634"/>
      <c r="CX29" s="634"/>
      <c r="CY29" s="635"/>
      <c r="CZ29" s="624">
        <v>6.2</v>
      </c>
      <c r="DA29" s="636"/>
      <c r="DB29" s="636"/>
      <c r="DC29" s="637"/>
      <c r="DD29" s="627">
        <v>1803246</v>
      </c>
      <c r="DE29" s="634"/>
      <c r="DF29" s="634"/>
      <c r="DG29" s="634"/>
      <c r="DH29" s="634"/>
      <c r="DI29" s="634"/>
      <c r="DJ29" s="634"/>
      <c r="DK29" s="635"/>
      <c r="DL29" s="627">
        <v>1803246</v>
      </c>
      <c r="DM29" s="634"/>
      <c r="DN29" s="634"/>
      <c r="DO29" s="634"/>
      <c r="DP29" s="634"/>
      <c r="DQ29" s="634"/>
      <c r="DR29" s="634"/>
      <c r="DS29" s="634"/>
      <c r="DT29" s="634"/>
      <c r="DU29" s="634"/>
      <c r="DV29" s="635"/>
      <c r="DW29" s="624">
        <v>12.9</v>
      </c>
      <c r="DX29" s="636"/>
      <c r="DY29" s="636"/>
      <c r="DZ29" s="636"/>
      <c r="EA29" s="636"/>
      <c r="EB29" s="636"/>
      <c r="EC29" s="648"/>
    </row>
    <row r="30" spans="2:133" ht="11.25" customHeight="1">
      <c r="B30" s="618" t="s">
        <v>293</v>
      </c>
      <c r="C30" s="619"/>
      <c r="D30" s="619"/>
      <c r="E30" s="619"/>
      <c r="F30" s="619"/>
      <c r="G30" s="619"/>
      <c r="H30" s="619"/>
      <c r="I30" s="619"/>
      <c r="J30" s="619"/>
      <c r="K30" s="619"/>
      <c r="L30" s="619"/>
      <c r="M30" s="619"/>
      <c r="N30" s="619"/>
      <c r="O30" s="619"/>
      <c r="P30" s="619"/>
      <c r="Q30" s="620"/>
      <c r="R30" s="621">
        <v>6374348</v>
      </c>
      <c r="S30" s="622"/>
      <c r="T30" s="622"/>
      <c r="U30" s="622"/>
      <c r="V30" s="622"/>
      <c r="W30" s="622"/>
      <c r="X30" s="622"/>
      <c r="Y30" s="623"/>
      <c r="Z30" s="659">
        <v>21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1743376</v>
      </c>
      <c r="CS30" s="622"/>
      <c r="CT30" s="622"/>
      <c r="CU30" s="622"/>
      <c r="CV30" s="622"/>
      <c r="CW30" s="622"/>
      <c r="CX30" s="622"/>
      <c r="CY30" s="623"/>
      <c r="CZ30" s="624">
        <v>6</v>
      </c>
      <c r="DA30" s="636"/>
      <c r="DB30" s="636"/>
      <c r="DC30" s="637"/>
      <c r="DD30" s="627">
        <v>1743361</v>
      </c>
      <c r="DE30" s="622"/>
      <c r="DF30" s="622"/>
      <c r="DG30" s="622"/>
      <c r="DH30" s="622"/>
      <c r="DI30" s="622"/>
      <c r="DJ30" s="622"/>
      <c r="DK30" s="623"/>
      <c r="DL30" s="627">
        <v>1743361</v>
      </c>
      <c r="DM30" s="622"/>
      <c r="DN30" s="622"/>
      <c r="DO30" s="622"/>
      <c r="DP30" s="622"/>
      <c r="DQ30" s="622"/>
      <c r="DR30" s="622"/>
      <c r="DS30" s="622"/>
      <c r="DT30" s="622"/>
      <c r="DU30" s="622"/>
      <c r="DV30" s="623"/>
      <c r="DW30" s="624">
        <v>12.4</v>
      </c>
      <c r="DX30" s="636"/>
      <c r="DY30" s="636"/>
      <c r="DZ30" s="636"/>
      <c r="EA30" s="636"/>
      <c r="EB30" s="636"/>
      <c r="EC30" s="648"/>
    </row>
    <row r="31" spans="2:133" ht="11.25" customHeight="1">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98.8</v>
      </c>
      <c r="BN31" s="684"/>
      <c r="BO31" s="684"/>
      <c r="BP31" s="684"/>
      <c r="BQ31" s="686"/>
      <c r="BR31" s="683">
        <v>99.5</v>
      </c>
      <c r="BS31" s="684"/>
      <c r="BT31" s="684"/>
      <c r="BU31" s="684"/>
      <c r="BV31" s="684"/>
      <c r="BW31" s="684"/>
      <c r="BX31" s="685">
        <v>99</v>
      </c>
      <c r="BY31" s="684"/>
      <c r="BZ31" s="684"/>
      <c r="CA31" s="684"/>
      <c r="CB31" s="686"/>
      <c r="CD31" s="642"/>
      <c r="CE31" s="643"/>
      <c r="CF31" s="618" t="s">
        <v>300</v>
      </c>
      <c r="CG31" s="619"/>
      <c r="CH31" s="619"/>
      <c r="CI31" s="619"/>
      <c r="CJ31" s="619"/>
      <c r="CK31" s="619"/>
      <c r="CL31" s="619"/>
      <c r="CM31" s="619"/>
      <c r="CN31" s="619"/>
      <c r="CO31" s="619"/>
      <c r="CP31" s="619"/>
      <c r="CQ31" s="620"/>
      <c r="CR31" s="621">
        <v>59885</v>
      </c>
      <c r="CS31" s="634"/>
      <c r="CT31" s="634"/>
      <c r="CU31" s="634"/>
      <c r="CV31" s="634"/>
      <c r="CW31" s="634"/>
      <c r="CX31" s="634"/>
      <c r="CY31" s="635"/>
      <c r="CZ31" s="624">
        <v>0.2</v>
      </c>
      <c r="DA31" s="636"/>
      <c r="DB31" s="636"/>
      <c r="DC31" s="637"/>
      <c r="DD31" s="627">
        <v>59885</v>
      </c>
      <c r="DE31" s="634"/>
      <c r="DF31" s="634"/>
      <c r="DG31" s="634"/>
      <c r="DH31" s="634"/>
      <c r="DI31" s="634"/>
      <c r="DJ31" s="634"/>
      <c r="DK31" s="635"/>
      <c r="DL31" s="627">
        <v>59885</v>
      </c>
      <c r="DM31" s="634"/>
      <c r="DN31" s="634"/>
      <c r="DO31" s="634"/>
      <c r="DP31" s="634"/>
      <c r="DQ31" s="634"/>
      <c r="DR31" s="634"/>
      <c r="DS31" s="634"/>
      <c r="DT31" s="634"/>
      <c r="DU31" s="634"/>
      <c r="DV31" s="635"/>
      <c r="DW31" s="624">
        <v>0.4</v>
      </c>
      <c r="DX31" s="636"/>
      <c r="DY31" s="636"/>
      <c r="DZ31" s="636"/>
      <c r="EA31" s="636"/>
      <c r="EB31" s="636"/>
      <c r="EC31" s="648"/>
    </row>
    <row r="32" spans="2:133" ht="11.25" customHeight="1">
      <c r="B32" s="618" t="s">
        <v>301</v>
      </c>
      <c r="C32" s="619"/>
      <c r="D32" s="619"/>
      <c r="E32" s="619"/>
      <c r="F32" s="619"/>
      <c r="G32" s="619"/>
      <c r="H32" s="619"/>
      <c r="I32" s="619"/>
      <c r="J32" s="619"/>
      <c r="K32" s="619"/>
      <c r="L32" s="619"/>
      <c r="M32" s="619"/>
      <c r="N32" s="619"/>
      <c r="O32" s="619"/>
      <c r="P32" s="619"/>
      <c r="Q32" s="620"/>
      <c r="R32" s="621">
        <v>1859614</v>
      </c>
      <c r="S32" s="622"/>
      <c r="T32" s="622"/>
      <c r="U32" s="622"/>
      <c r="V32" s="622"/>
      <c r="W32" s="622"/>
      <c r="X32" s="622"/>
      <c r="Y32" s="623"/>
      <c r="Z32" s="659">
        <v>6.1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99.4</v>
      </c>
      <c r="BH32" s="634"/>
      <c r="BI32" s="634"/>
      <c r="BJ32" s="634"/>
      <c r="BK32" s="634"/>
      <c r="BL32" s="634"/>
      <c r="BM32" s="625">
        <v>99</v>
      </c>
      <c r="BN32" s="634"/>
      <c r="BO32" s="634"/>
      <c r="BP32" s="634"/>
      <c r="BQ32" s="657"/>
      <c r="BR32" s="687">
        <v>99.6</v>
      </c>
      <c r="BS32" s="634"/>
      <c r="BT32" s="634"/>
      <c r="BU32" s="634"/>
      <c r="BV32" s="634"/>
      <c r="BW32" s="634"/>
      <c r="BX32" s="625">
        <v>99.2</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c r="B33" s="618" t="s">
        <v>305</v>
      </c>
      <c r="C33" s="619"/>
      <c r="D33" s="619"/>
      <c r="E33" s="619"/>
      <c r="F33" s="619"/>
      <c r="G33" s="619"/>
      <c r="H33" s="619"/>
      <c r="I33" s="619"/>
      <c r="J33" s="619"/>
      <c r="K33" s="619"/>
      <c r="L33" s="619"/>
      <c r="M33" s="619"/>
      <c r="N33" s="619"/>
      <c r="O33" s="619"/>
      <c r="P33" s="619"/>
      <c r="Q33" s="620"/>
      <c r="R33" s="621">
        <v>36972</v>
      </c>
      <c r="S33" s="622"/>
      <c r="T33" s="622"/>
      <c r="U33" s="622"/>
      <c r="V33" s="622"/>
      <c r="W33" s="622"/>
      <c r="X33" s="622"/>
      <c r="Y33" s="623"/>
      <c r="Z33" s="659">
        <v>0.1</v>
      </c>
      <c r="AA33" s="659"/>
      <c r="AB33" s="659"/>
      <c r="AC33" s="659"/>
      <c r="AD33" s="660">
        <v>19893</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99.3</v>
      </c>
      <c r="BH33" s="606"/>
      <c r="BI33" s="606"/>
      <c r="BJ33" s="606"/>
      <c r="BK33" s="606"/>
      <c r="BL33" s="606"/>
      <c r="BM33" s="652">
        <v>98.4</v>
      </c>
      <c r="BN33" s="606"/>
      <c r="BO33" s="606"/>
      <c r="BP33" s="606"/>
      <c r="BQ33" s="669"/>
      <c r="BR33" s="682">
        <v>99.4</v>
      </c>
      <c r="BS33" s="606"/>
      <c r="BT33" s="606"/>
      <c r="BU33" s="606"/>
      <c r="BV33" s="606"/>
      <c r="BW33" s="606"/>
      <c r="BX33" s="652">
        <v>98.7</v>
      </c>
      <c r="BY33" s="606"/>
      <c r="BZ33" s="606"/>
      <c r="CA33" s="606"/>
      <c r="CB33" s="669"/>
      <c r="CD33" s="618" t="s">
        <v>307</v>
      </c>
      <c r="CE33" s="619"/>
      <c r="CF33" s="619"/>
      <c r="CG33" s="619"/>
      <c r="CH33" s="619"/>
      <c r="CI33" s="619"/>
      <c r="CJ33" s="619"/>
      <c r="CK33" s="619"/>
      <c r="CL33" s="619"/>
      <c r="CM33" s="619"/>
      <c r="CN33" s="619"/>
      <c r="CO33" s="619"/>
      <c r="CP33" s="619"/>
      <c r="CQ33" s="620"/>
      <c r="CR33" s="621">
        <v>10327358</v>
      </c>
      <c r="CS33" s="634"/>
      <c r="CT33" s="634"/>
      <c r="CU33" s="634"/>
      <c r="CV33" s="634"/>
      <c r="CW33" s="634"/>
      <c r="CX33" s="634"/>
      <c r="CY33" s="635"/>
      <c r="CZ33" s="624">
        <v>35.299999999999997</v>
      </c>
      <c r="DA33" s="636"/>
      <c r="DB33" s="636"/>
      <c r="DC33" s="637"/>
      <c r="DD33" s="627">
        <v>7918634</v>
      </c>
      <c r="DE33" s="634"/>
      <c r="DF33" s="634"/>
      <c r="DG33" s="634"/>
      <c r="DH33" s="634"/>
      <c r="DI33" s="634"/>
      <c r="DJ33" s="634"/>
      <c r="DK33" s="635"/>
      <c r="DL33" s="627">
        <v>5705467</v>
      </c>
      <c r="DM33" s="634"/>
      <c r="DN33" s="634"/>
      <c r="DO33" s="634"/>
      <c r="DP33" s="634"/>
      <c r="DQ33" s="634"/>
      <c r="DR33" s="634"/>
      <c r="DS33" s="634"/>
      <c r="DT33" s="634"/>
      <c r="DU33" s="634"/>
      <c r="DV33" s="635"/>
      <c r="DW33" s="624">
        <v>40.700000000000003</v>
      </c>
      <c r="DX33" s="636"/>
      <c r="DY33" s="636"/>
      <c r="DZ33" s="636"/>
      <c r="EA33" s="636"/>
      <c r="EB33" s="636"/>
      <c r="EC33" s="648"/>
    </row>
    <row r="34" spans="2:133" ht="11.25" customHeight="1">
      <c r="B34" s="618" t="s">
        <v>308</v>
      </c>
      <c r="C34" s="619"/>
      <c r="D34" s="619"/>
      <c r="E34" s="619"/>
      <c r="F34" s="619"/>
      <c r="G34" s="619"/>
      <c r="H34" s="619"/>
      <c r="I34" s="619"/>
      <c r="J34" s="619"/>
      <c r="K34" s="619"/>
      <c r="L34" s="619"/>
      <c r="M34" s="619"/>
      <c r="N34" s="619"/>
      <c r="O34" s="619"/>
      <c r="P34" s="619"/>
      <c r="Q34" s="620"/>
      <c r="R34" s="621">
        <v>240035</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4316818</v>
      </c>
      <c r="CS34" s="622"/>
      <c r="CT34" s="622"/>
      <c r="CU34" s="622"/>
      <c r="CV34" s="622"/>
      <c r="CW34" s="622"/>
      <c r="CX34" s="622"/>
      <c r="CY34" s="623"/>
      <c r="CZ34" s="624">
        <v>14.7</v>
      </c>
      <c r="DA34" s="636"/>
      <c r="DB34" s="636"/>
      <c r="DC34" s="637"/>
      <c r="DD34" s="627">
        <v>3076388</v>
      </c>
      <c r="DE34" s="622"/>
      <c r="DF34" s="622"/>
      <c r="DG34" s="622"/>
      <c r="DH34" s="622"/>
      <c r="DI34" s="622"/>
      <c r="DJ34" s="622"/>
      <c r="DK34" s="623"/>
      <c r="DL34" s="627">
        <v>2377864</v>
      </c>
      <c r="DM34" s="622"/>
      <c r="DN34" s="622"/>
      <c r="DO34" s="622"/>
      <c r="DP34" s="622"/>
      <c r="DQ34" s="622"/>
      <c r="DR34" s="622"/>
      <c r="DS34" s="622"/>
      <c r="DT34" s="622"/>
      <c r="DU34" s="622"/>
      <c r="DV34" s="623"/>
      <c r="DW34" s="624">
        <v>17</v>
      </c>
      <c r="DX34" s="636"/>
      <c r="DY34" s="636"/>
      <c r="DZ34" s="636"/>
      <c r="EA34" s="636"/>
      <c r="EB34" s="636"/>
      <c r="EC34" s="648"/>
    </row>
    <row r="35" spans="2:133" ht="11.25" customHeight="1">
      <c r="B35" s="618" t="s">
        <v>310</v>
      </c>
      <c r="C35" s="619"/>
      <c r="D35" s="619"/>
      <c r="E35" s="619"/>
      <c r="F35" s="619"/>
      <c r="G35" s="619"/>
      <c r="H35" s="619"/>
      <c r="I35" s="619"/>
      <c r="J35" s="619"/>
      <c r="K35" s="619"/>
      <c r="L35" s="619"/>
      <c r="M35" s="619"/>
      <c r="N35" s="619"/>
      <c r="O35" s="619"/>
      <c r="P35" s="619"/>
      <c r="Q35" s="620"/>
      <c r="R35" s="621">
        <v>675796</v>
      </c>
      <c r="S35" s="622"/>
      <c r="T35" s="622"/>
      <c r="U35" s="622"/>
      <c r="V35" s="622"/>
      <c r="W35" s="622"/>
      <c r="X35" s="622"/>
      <c r="Y35" s="623"/>
      <c r="Z35" s="659">
        <v>2.2000000000000002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155316</v>
      </c>
      <c r="CS35" s="634"/>
      <c r="CT35" s="634"/>
      <c r="CU35" s="634"/>
      <c r="CV35" s="634"/>
      <c r="CW35" s="634"/>
      <c r="CX35" s="634"/>
      <c r="CY35" s="635"/>
      <c r="CZ35" s="624">
        <v>0.5</v>
      </c>
      <c r="DA35" s="636"/>
      <c r="DB35" s="636"/>
      <c r="DC35" s="637"/>
      <c r="DD35" s="627">
        <v>66807</v>
      </c>
      <c r="DE35" s="634"/>
      <c r="DF35" s="634"/>
      <c r="DG35" s="634"/>
      <c r="DH35" s="634"/>
      <c r="DI35" s="634"/>
      <c r="DJ35" s="634"/>
      <c r="DK35" s="635"/>
      <c r="DL35" s="627">
        <v>66807</v>
      </c>
      <c r="DM35" s="634"/>
      <c r="DN35" s="634"/>
      <c r="DO35" s="634"/>
      <c r="DP35" s="634"/>
      <c r="DQ35" s="634"/>
      <c r="DR35" s="634"/>
      <c r="DS35" s="634"/>
      <c r="DT35" s="634"/>
      <c r="DU35" s="634"/>
      <c r="DV35" s="635"/>
      <c r="DW35" s="624">
        <v>0.5</v>
      </c>
      <c r="DX35" s="636"/>
      <c r="DY35" s="636"/>
      <c r="DZ35" s="636"/>
      <c r="EA35" s="636"/>
      <c r="EB35" s="636"/>
      <c r="EC35" s="648"/>
    </row>
    <row r="36" spans="2:133" ht="11.25" customHeight="1">
      <c r="B36" s="618" t="s">
        <v>314</v>
      </c>
      <c r="C36" s="619"/>
      <c r="D36" s="619"/>
      <c r="E36" s="619"/>
      <c r="F36" s="619"/>
      <c r="G36" s="619"/>
      <c r="H36" s="619"/>
      <c r="I36" s="619"/>
      <c r="J36" s="619"/>
      <c r="K36" s="619"/>
      <c r="L36" s="619"/>
      <c r="M36" s="619"/>
      <c r="N36" s="619"/>
      <c r="O36" s="619"/>
      <c r="P36" s="619"/>
      <c r="Q36" s="620"/>
      <c r="R36" s="621">
        <v>761923</v>
      </c>
      <c r="S36" s="622"/>
      <c r="T36" s="622"/>
      <c r="U36" s="622"/>
      <c r="V36" s="622"/>
      <c r="W36" s="622"/>
      <c r="X36" s="622"/>
      <c r="Y36" s="623"/>
      <c r="Z36" s="659">
        <v>2.5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2975256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300801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2205625</v>
      </c>
      <c r="CS36" s="622"/>
      <c r="CT36" s="622"/>
      <c r="CU36" s="622"/>
      <c r="CV36" s="622"/>
      <c r="CW36" s="622"/>
      <c r="CX36" s="622"/>
      <c r="CY36" s="623"/>
      <c r="CZ36" s="624">
        <v>7.5</v>
      </c>
      <c r="DA36" s="636"/>
      <c r="DB36" s="636"/>
      <c r="DC36" s="637"/>
      <c r="DD36" s="627">
        <v>1874466</v>
      </c>
      <c r="DE36" s="622"/>
      <c r="DF36" s="622"/>
      <c r="DG36" s="622"/>
      <c r="DH36" s="622"/>
      <c r="DI36" s="622"/>
      <c r="DJ36" s="622"/>
      <c r="DK36" s="623"/>
      <c r="DL36" s="627">
        <v>1395133</v>
      </c>
      <c r="DM36" s="622"/>
      <c r="DN36" s="622"/>
      <c r="DO36" s="622"/>
      <c r="DP36" s="622"/>
      <c r="DQ36" s="622"/>
      <c r="DR36" s="622"/>
      <c r="DS36" s="622"/>
      <c r="DT36" s="622"/>
      <c r="DU36" s="622"/>
      <c r="DV36" s="623"/>
      <c r="DW36" s="624">
        <v>10</v>
      </c>
      <c r="DX36" s="636"/>
      <c r="DY36" s="636"/>
      <c r="DZ36" s="636"/>
      <c r="EA36" s="636"/>
      <c r="EB36" s="636"/>
      <c r="EC36" s="648"/>
    </row>
    <row r="37" spans="2:133" ht="11.25" customHeight="1">
      <c r="B37" s="618" t="s">
        <v>318</v>
      </c>
      <c r="C37" s="619"/>
      <c r="D37" s="619"/>
      <c r="E37" s="619"/>
      <c r="F37" s="619"/>
      <c r="G37" s="619"/>
      <c r="H37" s="619"/>
      <c r="I37" s="619"/>
      <c r="J37" s="619"/>
      <c r="K37" s="619"/>
      <c r="L37" s="619"/>
      <c r="M37" s="619"/>
      <c r="N37" s="619"/>
      <c r="O37" s="619"/>
      <c r="P37" s="619"/>
      <c r="Q37" s="620"/>
      <c r="R37" s="621">
        <v>476552</v>
      </c>
      <c r="S37" s="622"/>
      <c r="T37" s="622"/>
      <c r="U37" s="622"/>
      <c r="V37" s="622"/>
      <c r="W37" s="622"/>
      <c r="X37" s="622"/>
      <c r="Y37" s="623"/>
      <c r="Z37" s="659">
        <v>1.6</v>
      </c>
      <c r="AA37" s="659"/>
      <c r="AB37" s="659"/>
      <c r="AC37" s="659"/>
      <c r="AD37" s="660">
        <v>15974</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400000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198163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812306</v>
      </c>
      <c r="CS37" s="634"/>
      <c r="CT37" s="634"/>
      <c r="CU37" s="634"/>
      <c r="CV37" s="634"/>
      <c r="CW37" s="634"/>
      <c r="CX37" s="634"/>
      <c r="CY37" s="635"/>
      <c r="CZ37" s="624">
        <v>2.8</v>
      </c>
      <c r="DA37" s="636"/>
      <c r="DB37" s="636"/>
      <c r="DC37" s="637"/>
      <c r="DD37" s="627">
        <v>812306</v>
      </c>
      <c r="DE37" s="634"/>
      <c r="DF37" s="634"/>
      <c r="DG37" s="634"/>
      <c r="DH37" s="634"/>
      <c r="DI37" s="634"/>
      <c r="DJ37" s="634"/>
      <c r="DK37" s="635"/>
      <c r="DL37" s="627">
        <v>785868</v>
      </c>
      <c r="DM37" s="634"/>
      <c r="DN37" s="634"/>
      <c r="DO37" s="634"/>
      <c r="DP37" s="634"/>
      <c r="DQ37" s="634"/>
      <c r="DR37" s="634"/>
      <c r="DS37" s="634"/>
      <c r="DT37" s="634"/>
      <c r="DU37" s="634"/>
      <c r="DV37" s="635"/>
      <c r="DW37" s="624">
        <v>5.6</v>
      </c>
      <c r="DX37" s="636"/>
      <c r="DY37" s="636"/>
      <c r="DZ37" s="636"/>
      <c r="EA37" s="636"/>
      <c r="EB37" s="636"/>
      <c r="EC37" s="648"/>
    </row>
    <row r="38" spans="2:133" ht="11.25" customHeight="1">
      <c r="B38" s="618" t="s">
        <v>322</v>
      </c>
      <c r="C38" s="619"/>
      <c r="D38" s="619"/>
      <c r="E38" s="619"/>
      <c r="F38" s="619"/>
      <c r="G38" s="619"/>
      <c r="H38" s="619"/>
      <c r="I38" s="619"/>
      <c r="J38" s="619"/>
      <c r="K38" s="619"/>
      <c r="L38" s="619"/>
      <c r="M38" s="619"/>
      <c r="N38" s="619"/>
      <c r="O38" s="619"/>
      <c r="P38" s="619"/>
      <c r="Q38" s="620"/>
      <c r="R38" s="621">
        <v>3348200</v>
      </c>
      <c r="S38" s="622"/>
      <c r="T38" s="622"/>
      <c r="U38" s="622"/>
      <c r="V38" s="622"/>
      <c r="W38" s="622"/>
      <c r="X38" s="622"/>
      <c r="Y38" s="623"/>
      <c r="Z38" s="659">
        <v>11.1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87204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7535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2488052</v>
      </c>
      <c r="CS38" s="622"/>
      <c r="CT38" s="622"/>
      <c r="CU38" s="622"/>
      <c r="CV38" s="622"/>
      <c r="CW38" s="622"/>
      <c r="CX38" s="622"/>
      <c r="CY38" s="623"/>
      <c r="CZ38" s="624">
        <v>8.5</v>
      </c>
      <c r="DA38" s="636"/>
      <c r="DB38" s="636"/>
      <c r="DC38" s="637"/>
      <c r="DD38" s="627">
        <v>1975657</v>
      </c>
      <c r="DE38" s="622"/>
      <c r="DF38" s="622"/>
      <c r="DG38" s="622"/>
      <c r="DH38" s="622"/>
      <c r="DI38" s="622"/>
      <c r="DJ38" s="622"/>
      <c r="DK38" s="623"/>
      <c r="DL38" s="627">
        <v>1865663</v>
      </c>
      <c r="DM38" s="622"/>
      <c r="DN38" s="622"/>
      <c r="DO38" s="622"/>
      <c r="DP38" s="622"/>
      <c r="DQ38" s="622"/>
      <c r="DR38" s="622"/>
      <c r="DS38" s="622"/>
      <c r="DT38" s="622"/>
      <c r="DU38" s="622"/>
      <c r="DV38" s="623"/>
      <c r="DW38" s="624">
        <v>13.3</v>
      </c>
      <c r="DX38" s="636"/>
      <c r="DY38" s="636"/>
      <c r="DZ38" s="636"/>
      <c r="EA38" s="636"/>
      <c r="EB38" s="636"/>
      <c r="EC38" s="648"/>
    </row>
    <row r="39" spans="2:133" ht="11.25" customHeight="1">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11634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1057340</v>
      </c>
      <c r="CS39" s="634"/>
      <c r="CT39" s="634"/>
      <c r="CU39" s="634"/>
      <c r="CV39" s="634"/>
      <c r="CW39" s="634"/>
      <c r="CX39" s="634"/>
      <c r="CY39" s="635"/>
      <c r="CZ39" s="624">
        <v>3.6</v>
      </c>
      <c r="DA39" s="636"/>
      <c r="DB39" s="636"/>
      <c r="DC39" s="637"/>
      <c r="DD39" s="627">
        <v>925316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330</v>
      </c>
      <c r="C40" s="619"/>
      <c r="D40" s="619"/>
      <c r="E40" s="619"/>
      <c r="F40" s="619"/>
      <c r="G40" s="619"/>
      <c r="H40" s="619"/>
      <c r="I40" s="619"/>
      <c r="J40" s="619"/>
      <c r="K40" s="619"/>
      <c r="L40" s="619"/>
      <c r="M40" s="619"/>
      <c r="N40" s="619"/>
      <c r="O40" s="619"/>
      <c r="P40" s="619"/>
      <c r="Q40" s="620"/>
      <c r="R40" s="621">
        <v>49000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104207</v>
      </c>
      <c r="CS40" s="622"/>
      <c r="CT40" s="622"/>
      <c r="CU40" s="622"/>
      <c r="CV40" s="622"/>
      <c r="CW40" s="622"/>
      <c r="CX40" s="622"/>
      <c r="CY40" s="623"/>
      <c r="CZ40" s="624">
        <v>0.4</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c r="B41" s="602" t="s">
        <v>335</v>
      </c>
      <c r="C41" s="603"/>
      <c r="D41" s="603"/>
      <c r="E41" s="603"/>
      <c r="F41" s="603"/>
      <c r="G41" s="603"/>
      <c r="H41" s="603"/>
      <c r="I41" s="603"/>
      <c r="J41" s="603"/>
      <c r="K41" s="603"/>
      <c r="L41" s="603"/>
      <c r="M41" s="603"/>
      <c r="N41" s="603"/>
      <c r="O41" s="603"/>
      <c r="P41" s="603"/>
      <c r="Q41" s="604"/>
      <c r="R41" s="605">
        <v>30300242</v>
      </c>
      <c r="S41" s="646"/>
      <c r="T41" s="646"/>
      <c r="U41" s="646"/>
      <c r="V41" s="646"/>
      <c r="W41" s="646"/>
      <c r="X41" s="646"/>
      <c r="Y41" s="649"/>
      <c r="Z41" s="650">
        <v>100</v>
      </c>
      <c r="AA41" s="650"/>
      <c r="AB41" s="650"/>
      <c r="AC41" s="650"/>
      <c r="AD41" s="651">
        <v>13964984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530100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339</v>
      </c>
      <c r="AR42" s="667"/>
      <c r="AS42" s="667"/>
      <c r="AT42" s="667"/>
      <c r="AU42" s="667"/>
      <c r="AV42" s="667"/>
      <c r="AW42" s="667"/>
      <c r="AX42" s="667"/>
      <c r="AY42" s="668"/>
      <c r="AZ42" s="605">
        <v>1957951</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5232857</v>
      </c>
      <c r="CS42" s="634"/>
      <c r="CT42" s="634"/>
      <c r="CU42" s="634"/>
      <c r="CV42" s="634"/>
      <c r="CW42" s="634"/>
      <c r="CX42" s="634"/>
      <c r="CY42" s="635"/>
      <c r="CZ42" s="624">
        <v>17.899999999999999</v>
      </c>
      <c r="DA42" s="636"/>
      <c r="DB42" s="636"/>
      <c r="DC42" s="637"/>
      <c r="DD42" s="627">
        <v>496084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02" t="s">
        <v>342</v>
      </c>
      <c r="CD43" s="618" t="s">
        <v>343</v>
      </c>
      <c r="CE43" s="619"/>
      <c r="CF43" s="619"/>
      <c r="CG43" s="619"/>
      <c r="CH43" s="619"/>
      <c r="CI43" s="619"/>
      <c r="CJ43" s="619"/>
      <c r="CK43" s="619"/>
      <c r="CL43" s="619"/>
      <c r="CM43" s="619"/>
      <c r="CN43" s="619"/>
      <c r="CO43" s="619"/>
      <c r="CP43" s="619"/>
      <c r="CQ43" s="620"/>
      <c r="CR43" s="621">
        <v>102706</v>
      </c>
      <c r="CS43" s="634"/>
      <c r="CT43" s="634"/>
      <c r="CU43" s="634"/>
      <c r="CV43" s="634"/>
      <c r="CW43" s="634"/>
      <c r="CX43" s="634"/>
      <c r="CY43" s="635"/>
      <c r="CZ43" s="624">
        <v>0.4</v>
      </c>
      <c r="DA43" s="636"/>
      <c r="DB43" s="636"/>
      <c r="DC43" s="637"/>
      <c r="DD43" s="627">
        <v>102706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5187973</v>
      </c>
      <c r="CS44" s="622"/>
      <c r="CT44" s="622"/>
      <c r="CU44" s="622"/>
      <c r="CV44" s="622"/>
      <c r="CW44" s="622"/>
      <c r="CX44" s="622"/>
      <c r="CY44" s="623"/>
      <c r="CZ44" s="624">
        <v>17.7</v>
      </c>
      <c r="DA44" s="625"/>
      <c r="DB44" s="625"/>
      <c r="DC44" s="626"/>
      <c r="DD44" s="627">
        <v>487264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3975963</v>
      </c>
      <c r="CS45" s="634"/>
      <c r="CT45" s="634"/>
      <c r="CU45" s="634"/>
      <c r="CV45" s="634"/>
      <c r="CW45" s="634"/>
      <c r="CX45" s="634"/>
      <c r="CY45" s="635"/>
      <c r="CZ45" s="624">
        <v>13.6</v>
      </c>
      <c r="DA45" s="636"/>
      <c r="DB45" s="636"/>
      <c r="DC45" s="637"/>
      <c r="DD45" s="627">
        <v>122382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13"/>
      <c r="CD46" s="642"/>
      <c r="CE46" s="643"/>
      <c r="CF46" s="618" t="s">
        <v>348</v>
      </c>
      <c r="CG46" s="619"/>
      <c r="CH46" s="619"/>
      <c r="CI46" s="619"/>
      <c r="CJ46" s="619"/>
      <c r="CK46" s="619"/>
      <c r="CL46" s="619"/>
      <c r="CM46" s="619"/>
      <c r="CN46" s="619"/>
      <c r="CO46" s="619"/>
      <c r="CP46" s="619"/>
      <c r="CQ46" s="620"/>
      <c r="CR46" s="621">
        <v>1170461</v>
      </c>
      <c r="CS46" s="622"/>
      <c r="CT46" s="622"/>
      <c r="CU46" s="622"/>
      <c r="CV46" s="622"/>
      <c r="CW46" s="622"/>
      <c r="CX46" s="622"/>
      <c r="CY46" s="623"/>
      <c r="CZ46" s="624">
        <v>4</v>
      </c>
      <c r="DA46" s="625"/>
      <c r="DB46" s="625"/>
      <c r="DC46" s="626"/>
      <c r="DD46" s="627">
        <v>355983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13"/>
      <c r="CD47" s="642"/>
      <c r="CE47" s="643"/>
      <c r="CF47" s="618" t="s">
        <v>349</v>
      </c>
      <c r="CG47" s="619"/>
      <c r="CH47" s="619"/>
      <c r="CI47" s="619"/>
      <c r="CJ47" s="619"/>
      <c r="CK47" s="619"/>
      <c r="CL47" s="619"/>
      <c r="CM47" s="619"/>
      <c r="CN47" s="619"/>
      <c r="CO47" s="619"/>
      <c r="CP47" s="619"/>
      <c r="CQ47" s="620"/>
      <c r="CR47" s="621">
        <v>44884</v>
      </c>
      <c r="CS47" s="634"/>
      <c r="CT47" s="634"/>
      <c r="CU47" s="634"/>
      <c r="CV47" s="634"/>
      <c r="CW47" s="634"/>
      <c r="CX47" s="634"/>
      <c r="CY47" s="635"/>
      <c r="CZ47" s="624">
        <v>0.2</v>
      </c>
      <c r="DA47" s="636"/>
      <c r="DB47" s="636"/>
      <c r="DC47" s="637"/>
      <c r="DD47" s="627">
        <v>8820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13"/>
      <c r="CD49" s="602" t="s">
        <v>351</v>
      </c>
      <c r="CE49" s="603"/>
      <c r="CF49" s="603"/>
      <c r="CG49" s="603"/>
      <c r="CH49" s="603"/>
      <c r="CI49" s="603"/>
      <c r="CJ49" s="603"/>
      <c r="CK49" s="603"/>
      <c r="CL49" s="603"/>
      <c r="CM49" s="603"/>
      <c r="CN49" s="603"/>
      <c r="CO49" s="603"/>
      <c r="CP49" s="603"/>
      <c r="CQ49" s="604"/>
      <c r="CR49" s="605">
        <v>29295223</v>
      </c>
      <c r="CS49" s="606"/>
      <c r="CT49" s="606"/>
      <c r="CU49" s="606"/>
      <c r="CV49" s="606"/>
      <c r="CW49" s="606"/>
      <c r="CX49" s="606"/>
      <c r="CY49" s="607"/>
      <c r="CZ49" s="608">
        <v>100</v>
      </c>
      <c r="DA49" s="609"/>
      <c r="DB49" s="609"/>
      <c r="DC49" s="610"/>
      <c r="DD49" s="611">
        <v>17169689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odUzD00dHskAYPxf4nFINHKCW3N62MF9sKKP0J5laad+E0ZXXgZ3iwbgjIs8UI6OYgDjyTu+alRahEZik2sWnQ==" saltValue="E7Rx8lYwWrPuYPR7LweX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1089" t="s">
        <v>352</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0" t="s">
        <v>353</v>
      </c>
      <c r="DK2" s="1091"/>
      <c r="DL2" s="1091"/>
      <c r="DM2" s="1091"/>
      <c r="DN2" s="1091"/>
      <c r="DO2" s="1092"/>
      <c r="DP2" s="216"/>
      <c r="DQ2" s="1090" t="s">
        <v>354</v>
      </c>
      <c r="DR2" s="1091"/>
      <c r="DS2" s="1091"/>
      <c r="DT2" s="1091"/>
      <c r="DU2" s="1091"/>
      <c r="DV2" s="1091"/>
      <c r="DW2" s="1091"/>
      <c r="DX2" s="1091"/>
      <c r="DY2" s="1091"/>
      <c r="DZ2" s="1092"/>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1058" t="s">
        <v>355</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3"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3" t="s">
        <v>371</v>
      </c>
      <c r="DH5" s="1084"/>
      <c r="DI5" s="1084"/>
      <c r="DJ5" s="1084"/>
      <c r="DK5" s="1085"/>
      <c r="DL5" s="1083" t="s">
        <v>372</v>
      </c>
      <c r="DM5" s="1084"/>
      <c r="DN5" s="1084"/>
      <c r="DO5" s="1084"/>
      <c r="DP5" s="1085"/>
      <c r="DQ5" s="1001" t="s">
        <v>373</v>
      </c>
      <c r="DR5" s="1002"/>
      <c r="DS5" s="1002"/>
      <c r="DT5" s="1002"/>
      <c r="DU5" s="1003"/>
      <c r="DV5" s="1001" t="s">
        <v>364</v>
      </c>
      <c r="DW5" s="1002"/>
      <c r="DX5" s="1002"/>
      <c r="DY5" s="1002"/>
      <c r="DZ5" s="1015"/>
      <c r="EA5" s="222"/>
    </row>
    <row r="6" spans="1:131" s="223"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4"/>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6"/>
      <c r="DH6" s="1087"/>
      <c r="DI6" s="1087"/>
      <c r="DJ6" s="1087"/>
      <c r="DK6" s="1088"/>
      <c r="DL6" s="1086"/>
      <c r="DM6" s="1087"/>
      <c r="DN6" s="1087"/>
      <c r="DO6" s="1087"/>
      <c r="DP6" s="1088"/>
      <c r="DQ6" s="1004"/>
      <c r="DR6" s="1005"/>
      <c r="DS6" s="1005"/>
      <c r="DT6" s="1005"/>
      <c r="DU6" s="1006"/>
      <c r="DV6" s="1004"/>
      <c r="DW6" s="1005"/>
      <c r="DX6" s="1005"/>
      <c r="DY6" s="1005"/>
      <c r="DZ6" s="1016"/>
      <c r="EA6" s="222"/>
    </row>
    <row r="7" spans="1:131" s="223" customFormat="1" ht="26.25" customHeight="1" thickTop="1">
      <c r="A7" s="224">
        <v>1</v>
      </c>
      <c r="B7" s="1046" t="s">
        <v>374</v>
      </c>
      <c r="C7" s="1047"/>
      <c r="D7" s="1047"/>
      <c r="E7" s="1047"/>
      <c r="F7" s="1047"/>
      <c r="G7" s="1047"/>
      <c r="H7" s="1047"/>
      <c r="I7" s="1047"/>
      <c r="J7" s="1047"/>
      <c r="K7" s="1047"/>
      <c r="L7" s="1047"/>
      <c r="M7" s="1047"/>
      <c r="N7" s="1047"/>
      <c r="O7" s="1047"/>
      <c r="P7" s="1048"/>
      <c r="Q7" s="1101">
        <v>30306</v>
      </c>
      <c r="R7" s="1102"/>
      <c r="S7" s="1102"/>
      <c r="T7" s="1102"/>
      <c r="U7" s="1102"/>
      <c r="V7" s="1102">
        <v>29354</v>
      </c>
      <c r="W7" s="1102"/>
      <c r="X7" s="1102"/>
      <c r="Y7" s="1102"/>
      <c r="Z7" s="1102"/>
      <c r="AA7" s="1102">
        <v>952</v>
      </c>
      <c r="AB7" s="1102"/>
      <c r="AC7" s="1102"/>
      <c r="AD7" s="1102"/>
      <c r="AE7" s="1103"/>
      <c r="AF7" s="1104">
        <v>880</v>
      </c>
      <c r="AG7" s="1105"/>
      <c r="AH7" s="1105"/>
      <c r="AI7" s="1105"/>
      <c r="AJ7" s="1106"/>
      <c r="AK7" s="1107">
        <v>30</v>
      </c>
      <c r="AL7" s="1108"/>
      <c r="AM7" s="1108"/>
      <c r="AN7" s="1108"/>
      <c r="AO7" s="1108"/>
      <c r="AP7" s="1108">
        <v>21232</v>
      </c>
      <c r="AQ7" s="1108"/>
      <c r="AR7" s="1108"/>
      <c r="AS7" s="1108"/>
      <c r="AT7" s="1108"/>
      <c r="AU7" s="1109"/>
      <c r="AV7" s="1109"/>
      <c r="AW7" s="1109"/>
      <c r="AX7" s="1109"/>
      <c r="AY7" s="1110"/>
      <c r="AZ7" s="220"/>
      <c r="BA7" s="220"/>
      <c r="BB7" s="220"/>
      <c r="BC7" s="220"/>
      <c r="BD7" s="220"/>
      <c r="BE7" s="221"/>
      <c r="BF7" s="221"/>
      <c r="BG7" s="221"/>
      <c r="BH7" s="221"/>
      <c r="BI7" s="221"/>
      <c r="BJ7" s="221"/>
      <c r="BK7" s="221"/>
      <c r="BL7" s="221"/>
      <c r="BM7" s="221"/>
      <c r="BN7" s="221"/>
      <c r="BO7" s="221"/>
      <c r="BP7" s="221"/>
      <c r="BQ7" s="224">
        <v>1</v>
      </c>
      <c r="BR7" s="225"/>
      <c r="BS7" s="1098" t="s">
        <v>565</v>
      </c>
      <c r="BT7" s="1099"/>
      <c r="BU7" s="1099"/>
      <c r="BV7" s="1099"/>
      <c r="BW7" s="1099"/>
      <c r="BX7" s="1099"/>
      <c r="BY7" s="1099"/>
      <c r="BZ7" s="1099"/>
      <c r="CA7" s="1099"/>
      <c r="CB7" s="1099"/>
      <c r="CC7" s="1099"/>
      <c r="CD7" s="1099"/>
      <c r="CE7" s="1099"/>
      <c r="CF7" s="1099"/>
      <c r="CG7" s="1111"/>
      <c r="CH7" s="1095">
        <v>0</v>
      </c>
      <c r="CI7" s="1096"/>
      <c r="CJ7" s="1096"/>
      <c r="CK7" s="1096"/>
      <c r="CL7" s="1097"/>
      <c r="CM7" s="1095">
        <v>41</v>
      </c>
      <c r="CN7" s="1096"/>
      <c r="CO7" s="1096"/>
      <c r="CP7" s="1096"/>
      <c r="CQ7" s="1097"/>
      <c r="CR7" s="1095">
        <v>3</v>
      </c>
      <c r="CS7" s="1096"/>
      <c r="CT7" s="1096"/>
      <c r="CU7" s="1096"/>
      <c r="CV7" s="1097"/>
      <c r="CW7" s="1095" t="s">
        <v>487</v>
      </c>
      <c r="CX7" s="1096"/>
      <c r="CY7" s="1096"/>
      <c r="CZ7" s="1096"/>
      <c r="DA7" s="1097"/>
      <c r="DB7" s="1095" t="s">
        <v>487</v>
      </c>
      <c r="DC7" s="1096"/>
      <c r="DD7" s="1096"/>
      <c r="DE7" s="1096"/>
      <c r="DF7" s="1097"/>
      <c r="DG7" s="1095" t="s">
        <v>487</v>
      </c>
      <c r="DH7" s="1096"/>
      <c r="DI7" s="1096"/>
      <c r="DJ7" s="1096"/>
      <c r="DK7" s="1097"/>
      <c r="DL7" s="1095" t="s">
        <v>487</v>
      </c>
      <c r="DM7" s="1096"/>
      <c r="DN7" s="1096"/>
      <c r="DO7" s="1096"/>
      <c r="DP7" s="1097"/>
      <c r="DQ7" s="1095" t="s">
        <v>487</v>
      </c>
      <c r="DR7" s="1096"/>
      <c r="DS7" s="1096"/>
      <c r="DT7" s="1096"/>
      <c r="DU7" s="1097"/>
      <c r="DV7" s="1098"/>
      <c r="DW7" s="1099"/>
      <c r="DX7" s="1099"/>
      <c r="DY7" s="1099"/>
      <c r="DZ7" s="1100"/>
      <c r="EA7" s="222"/>
    </row>
    <row r="8" spans="1:131" s="223" customFormat="1" ht="26.25" customHeight="1">
      <c r="A8" s="226">
        <v>2</v>
      </c>
      <c r="B8" s="1030" t="s">
        <v>375</v>
      </c>
      <c r="C8" s="1031"/>
      <c r="D8" s="1031"/>
      <c r="E8" s="1031"/>
      <c r="F8" s="1031"/>
      <c r="G8" s="1031"/>
      <c r="H8" s="1031"/>
      <c r="I8" s="1031"/>
      <c r="J8" s="1031"/>
      <c r="K8" s="1031"/>
      <c r="L8" s="1031"/>
      <c r="M8" s="1031"/>
      <c r="N8" s="1031"/>
      <c r="O8" s="1031"/>
      <c r="P8" s="1032"/>
      <c r="Q8" s="1038">
        <v>53</v>
      </c>
      <c r="R8" s="1039"/>
      <c r="S8" s="1039"/>
      <c r="T8" s="1039"/>
      <c r="U8" s="1039"/>
      <c r="V8" s="1039">
        <v>0</v>
      </c>
      <c r="W8" s="1039"/>
      <c r="X8" s="1039"/>
      <c r="Y8" s="1039"/>
      <c r="Z8" s="1039"/>
      <c r="AA8" s="1039">
        <v>53</v>
      </c>
      <c r="AB8" s="1039"/>
      <c r="AC8" s="1039"/>
      <c r="AD8" s="1039"/>
      <c r="AE8" s="1040"/>
      <c r="AF8" s="1035">
        <v>53</v>
      </c>
      <c r="AG8" s="1036"/>
      <c r="AH8" s="1036"/>
      <c r="AI8" s="1036"/>
      <c r="AJ8" s="1037"/>
      <c r="AK8" s="1079" t="s">
        <v>564</v>
      </c>
      <c r="AL8" s="1080"/>
      <c r="AM8" s="1080"/>
      <c r="AN8" s="1080"/>
      <c r="AO8" s="1080"/>
      <c r="AP8" s="971" t="s">
        <v>563</v>
      </c>
      <c r="AQ8" s="971"/>
      <c r="AR8" s="971"/>
      <c r="AS8" s="971"/>
      <c r="AT8" s="971"/>
      <c r="AU8" s="1081"/>
      <c r="AV8" s="1081"/>
      <c r="AW8" s="1081"/>
      <c r="AX8" s="1081"/>
      <c r="AY8" s="1082"/>
      <c r="AZ8" s="220"/>
      <c r="BA8" s="220"/>
      <c r="BB8" s="220"/>
      <c r="BC8" s="220"/>
      <c r="BD8" s="220"/>
      <c r="BE8" s="221"/>
      <c r="BF8" s="221"/>
      <c r="BG8" s="221"/>
      <c r="BH8" s="221"/>
      <c r="BI8" s="221"/>
      <c r="BJ8" s="221"/>
      <c r="BK8" s="221"/>
      <c r="BL8" s="221"/>
      <c r="BM8" s="221"/>
      <c r="BN8" s="221"/>
      <c r="BO8" s="221"/>
      <c r="BP8" s="221"/>
      <c r="BQ8" s="226">
        <v>2</v>
      </c>
      <c r="BR8" s="227"/>
      <c r="BS8" s="992" t="s">
        <v>566</v>
      </c>
      <c r="BT8" s="993"/>
      <c r="BU8" s="993"/>
      <c r="BV8" s="993"/>
      <c r="BW8" s="993"/>
      <c r="BX8" s="993"/>
      <c r="BY8" s="993"/>
      <c r="BZ8" s="993"/>
      <c r="CA8" s="993"/>
      <c r="CB8" s="993"/>
      <c r="CC8" s="993"/>
      <c r="CD8" s="993"/>
      <c r="CE8" s="993"/>
      <c r="CF8" s="993"/>
      <c r="CG8" s="1014"/>
      <c r="CH8" s="989">
        <v>-6</v>
      </c>
      <c r="CI8" s="990"/>
      <c r="CJ8" s="990"/>
      <c r="CK8" s="990"/>
      <c r="CL8" s="991"/>
      <c r="CM8" s="989">
        <v>26</v>
      </c>
      <c r="CN8" s="990"/>
      <c r="CO8" s="990"/>
      <c r="CP8" s="990"/>
      <c r="CQ8" s="991"/>
      <c r="CR8" s="989">
        <v>5</v>
      </c>
      <c r="CS8" s="990"/>
      <c r="CT8" s="990"/>
      <c r="CU8" s="990"/>
      <c r="CV8" s="991"/>
      <c r="CW8" s="989">
        <v>2</v>
      </c>
      <c r="CX8" s="990"/>
      <c r="CY8" s="990"/>
      <c r="CZ8" s="990"/>
      <c r="DA8" s="991"/>
      <c r="DB8" s="989" t="s">
        <v>487</v>
      </c>
      <c r="DC8" s="990"/>
      <c r="DD8" s="990"/>
      <c r="DE8" s="990"/>
      <c r="DF8" s="991"/>
      <c r="DG8" s="989" t="s">
        <v>487</v>
      </c>
      <c r="DH8" s="990"/>
      <c r="DI8" s="990"/>
      <c r="DJ8" s="990"/>
      <c r="DK8" s="991"/>
      <c r="DL8" s="989" t="s">
        <v>487</v>
      </c>
      <c r="DM8" s="990"/>
      <c r="DN8" s="990"/>
      <c r="DO8" s="990"/>
      <c r="DP8" s="991"/>
      <c r="DQ8" s="989" t="s">
        <v>487</v>
      </c>
      <c r="DR8" s="990"/>
      <c r="DS8" s="990"/>
      <c r="DT8" s="990"/>
      <c r="DU8" s="991"/>
      <c r="DV8" s="992"/>
      <c r="DW8" s="993"/>
      <c r="DX8" s="993"/>
      <c r="DY8" s="993"/>
      <c r="DZ8" s="994"/>
      <c r="EA8" s="222"/>
    </row>
    <row r="9" spans="1:131" s="223" customFormat="1" ht="26.25" customHeight="1">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79"/>
      <c r="AL9" s="1080"/>
      <c r="AM9" s="1080"/>
      <c r="AN9" s="1080"/>
      <c r="AO9" s="1080"/>
      <c r="AP9" s="1080"/>
      <c r="AQ9" s="1080"/>
      <c r="AR9" s="1080"/>
      <c r="AS9" s="1080"/>
      <c r="AT9" s="1080"/>
      <c r="AU9" s="1081"/>
      <c r="AV9" s="1081"/>
      <c r="AW9" s="1081"/>
      <c r="AX9" s="1081"/>
      <c r="AY9" s="1082"/>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9"/>
      <c r="AL10" s="1080"/>
      <c r="AM10" s="1080"/>
      <c r="AN10" s="1080"/>
      <c r="AO10" s="1080"/>
      <c r="AP10" s="1080"/>
      <c r="AQ10" s="1080"/>
      <c r="AR10" s="1080"/>
      <c r="AS10" s="1080"/>
      <c r="AT10" s="1080"/>
      <c r="AU10" s="1081"/>
      <c r="AV10" s="1081"/>
      <c r="AW10" s="1081"/>
      <c r="AX10" s="1081"/>
      <c r="AY10" s="1082"/>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9"/>
      <c r="AL11" s="1080"/>
      <c r="AM11" s="1080"/>
      <c r="AN11" s="1080"/>
      <c r="AO11" s="1080"/>
      <c r="AP11" s="1080"/>
      <c r="AQ11" s="1080"/>
      <c r="AR11" s="1080"/>
      <c r="AS11" s="1080"/>
      <c r="AT11" s="1080"/>
      <c r="AU11" s="1081"/>
      <c r="AV11" s="1081"/>
      <c r="AW11" s="1081"/>
      <c r="AX11" s="1081"/>
      <c r="AY11" s="1082"/>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9"/>
      <c r="AL12" s="1080"/>
      <c r="AM12" s="1080"/>
      <c r="AN12" s="1080"/>
      <c r="AO12" s="1080"/>
      <c r="AP12" s="1080"/>
      <c r="AQ12" s="1080"/>
      <c r="AR12" s="1080"/>
      <c r="AS12" s="1080"/>
      <c r="AT12" s="1080"/>
      <c r="AU12" s="1081"/>
      <c r="AV12" s="1081"/>
      <c r="AW12" s="1081"/>
      <c r="AX12" s="1081"/>
      <c r="AY12" s="1082"/>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9"/>
      <c r="AL13" s="1080"/>
      <c r="AM13" s="1080"/>
      <c r="AN13" s="1080"/>
      <c r="AO13" s="1080"/>
      <c r="AP13" s="1080"/>
      <c r="AQ13" s="1080"/>
      <c r="AR13" s="1080"/>
      <c r="AS13" s="1080"/>
      <c r="AT13" s="1080"/>
      <c r="AU13" s="1081"/>
      <c r="AV13" s="1081"/>
      <c r="AW13" s="1081"/>
      <c r="AX13" s="1081"/>
      <c r="AY13" s="1082"/>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9"/>
      <c r="AL14" s="1080"/>
      <c r="AM14" s="1080"/>
      <c r="AN14" s="1080"/>
      <c r="AO14" s="1080"/>
      <c r="AP14" s="1080"/>
      <c r="AQ14" s="1080"/>
      <c r="AR14" s="1080"/>
      <c r="AS14" s="1080"/>
      <c r="AT14" s="1080"/>
      <c r="AU14" s="1081"/>
      <c r="AV14" s="1081"/>
      <c r="AW14" s="1081"/>
      <c r="AX14" s="1081"/>
      <c r="AY14" s="1082"/>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9"/>
      <c r="AL15" s="1080"/>
      <c r="AM15" s="1080"/>
      <c r="AN15" s="1080"/>
      <c r="AO15" s="1080"/>
      <c r="AP15" s="1080"/>
      <c r="AQ15" s="1080"/>
      <c r="AR15" s="1080"/>
      <c r="AS15" s="1080"/>
      <c r="AT15" s="1080"/>
      <c r="AU15" s="1081"/>
      <c r="AV15" s="1081"/>
      <c r="AW15" s="1081"/>
      <c r="AX15" s="1081"/>
      <c r="AY15" s="1082"/>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9"/>
      <c r="AL16" s="1080"/>
      <c r="AM16" s="1080"/>
      <c r="AN16" s="1080"/>
      <c r="AO16" s="1080"/>
      <c r="AP16" s="1080"/>
      <c r="AQ16" s="1080"/>
      <c r="AR16" s="1080"/>
      <c r="AS16" s="1080"/>
      <c r="AT16" s="1080"/>
      <c r="AU16" s="1081"/>
      <c r="AV16" s="1081"/>
      <c r="AW16" s="1081"/>
      <c r="AX16" s="1081"/>
      <c r="AY16" s="1082"/>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9"/>
      <c r="AL17" s="1080"/>
      <c r="AM17" s="1080"/>
      <c r="AN17" s="1080"/>
      <c r="AO17" s="1080"/>
      <c r="AP17" s="1080"/>
      <c r="AQ17" s="1080"/>
      <c r="AR17" s="1080"/>
      <c r="AS17" s="1080"/>
      <c r="AT17" s="1080"/>
      <c r="AU17" s="1081"/>
      <c r="AV17" s="1081"/>
      <c r="AW17" s="1081"/>
      <c r="AX17" s="1081"/>
      <c r="AY17" s="1082"/>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9"/>
      <c r="AL18" s="1080"/>
      <c r="AM18" s="1080"/>
      <c r="AN18" s="1080"/>
      <c r="AO18" s="1080"/>
      <c r="AP18" s="1080"/>
      <c r="AQ18" s="1080"/>
      <c r="AR18" s="1080"/>
      <c r="AS18" s="1080"/>
      <c r="AT18" s="1080"/>
      <c r="AU18" s="1081"/>
      <c r="AV18" s="1081"/>
      <c r="AW18" s="1081"/>
      <c r="AX18" s="1081"/>
      <c r="AY18" s="1082"/>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9"/>
      <c r="AL19" s="1080"/>
      <c r="AM19" s="1080"/>
      <c r="AN19" s="1080"/>
      <c r="AO19" s="1080"/>
      <c r="AP19" s="1080"/>
      <c r="AQ19" s="1080"/>
      <c r="AR19" s="1080"/>
      <c r="AS19" s="1080"/>
      <c r="AT19" s="1080"/>
      <c r="AU19" s="1081"/>
      <c r="AV19" s="1081"/>
      <c r="AW19" s="1081"/>
      <c r="AX19" s="1081"/>
      <c r="AY19" s="1082"/>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9"/>
      <c r="AL20" s="1080"/>
      <c r="AM20" s="1080"/>
      <c r="AN20" s="1080"/>
      <c r="AO20" s="1080"/>
      <c r="AP20" s="1080"/>
      <c r="AQ20" s="1080"/>
      <c r="AR20" s="1080"/>
      <c r="AS20" s="1080"/>
      <c r="AT20" s="1080"/>
      <c r="AU20" s="1081"/>
      <c r="AV20" s="1081"/>
      <c r="AW20" s="1081"/>
      <c r="AX20" s="1081"/>
      <c r="AY20" s="1082"/>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9"/>
      <c r="AL21" s="1080"/>
      <c r="AM21" s="1080"/>
      <c r="AN21" s="1080"/>
      <c r="AO21" s="1080"/>
      <c r="AP21" s="1080"/>
      <c r="AQ21" s="1080"/>
      <c r="AR21" s="1080"/>
      <c r="AS21" s="1080"/>
      <c r="AT21" s="1080"/>
      <c r="AU21" s="1081"/>
      <c r="AV21" s="1081"/>
      <c r="AW21" s="1081"/>
      <c r="AX21" s="1081"/>
      <c r="AY21" s="1082"/>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c r="A22" s="226">
        <v>16</v>
      </c>
      <c r="B22" s="1030"/>
      <c r="C22" s="1031"/>
      <c r="D22" s="1031"/>
      <c r="E22" s="1031"/>
      <c r="F22" s="1031"/>
      <c r="G22" s="1031"/>
      <c r="H22" s="1031"/>
      <c r="I22" s="1031"/>
      <c r="J22" s="1031"/>
      <c r="K22" s="1031"/>
      <c r="L22" s="1031"/>
      <c r="M22" s="1031"/>
      <c r="N22" s="1031"/>
      <c r="O22" s="1031"/>
      <c r="P22" s="1032"/>
      <c r="Q22" s="1072"/>
      <c r="R22" s="1073"/>
      <c r="S22" s="1073"/>
      <c r="T22" s="1073"/>
      <c r="U22" s="1073"/>
      <c r="V22" s="1073"/>
      <c r="W22" s="1073"/>
      <c r="X22" s="1073"/>
      <c r="Y22" s="1073"/>
      <c r="Z22" s="1073"/>
      <c r="AA22" s="1073"/>
      <c r="AB22" s="1073"/>
      <c r="AC22" s="1073"/>
      <c r="AD22" s="1073"/>
      <c r="AE22" s="1074"/>
      <c r="AF22" s="1035"/>
      <c r="AG22" s="1036"/>
      <c r="AH22" s="1036"/>
      <c r="AI22" s="1036"/>
      <c r="AJ22" s="1037"/>
      <c r="AK22" s="1075"/>
      <c r="AL22" s="1076"/>
      <c r="AM22" s="1076"/>
      <c r="AN22" s="1076"/>
      <c r="AO22" s="1076"/>
      <c r="AP22" s="1076"/>
      <c r="AQ22" s="1076"/>
      <c r="AR22" s="1076"/>
      <c r="AS22" s="1076"/>
      <c r="AT22" s="1076"/>
      <c r="AU22" s="1077"/>
      <c r="AV22" s="1077"/>
      <c r="AW22" s="1077"/>
      <c r="AX22" s="1077"/>
      <c r="AY22" s="1078"/>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c r="A23" s="228" t="s">
        <v>377</v>
      </c>
      <c r="B23" s="937" t="s">
        <v>378</v>
      </c>
      <c r="C23" s="938"/>
      <c r="D23" s="938"/>
      <c r="E23" s="938"/>
      <c r="F23" s="938"/>
      <c r="G23" s="938"/>
      <c r="H23" s="938"/>
      <c r="I23" s="938"/>
      <c r="J23" s="938"/>
      <c r="K23" s="938"/>
      <c r="L23" s="938"/>
      <c r="M23" s="938"/>
      <c r="N23" s="938"/>
      <c r="O23" s="938"/>
      <c r="P23" s="948"/>
      <c r="Q23" s="1066"/>
      <c r="R23" s="1060"/>
      <c r="S23" s="1060"/>
      <c r="T23" s="1060"/>
      <c r="U23" s="1060"/>
      <c r="V23" s="1060"/>
      <c r="W23" s="1060"/>
      <c r="X23" s="1060"/>
      <c r="Y23" s="1060"/>
      <c r="Z23" s="1060"/>
      <c r="AA23" s="1060"/>
      <c r="AB23" s="1060"/>
      <c r="AC23" s="1060"/>
      <c r="AD23" s="1060"/>
      <c r="AE23" s="1067"/>
      <c r="AF23" s="1068">
        <v>933</v>
      </c>
      <c r="AG23" s="1060"/>
      <c r="AH23" s="1060"/>
      <c r="AI23" s="1060"/>
      <c r="AJ23" s="1069"/>
      <c r="AK23" s="1070"/>
      <c r="AL23" s="1071"/>
      <c r="AM23" s="1071"/>
      <c r="AN23" s="1071"/>
      <c r="AO23" s="1071"/>
      <c r="AP23" s="1060"/>
      <c r="AQ23" s="1060"/>
      <c r="AR23" s="1060"/>
      <c r="AS23" s="1060"/>
      <c r="AT23" s="1060"/>
      <c r="AU23" s="1061"/>
      <c r="AV23" s="1061"/>
      <c r="AW23" s="1061"/>
      <c r="AX23" s="1061"/>
      <c r="AY23" s="1062"/>
      <c r="AZ23" s="1063" t="s">
        <v>122</v>
      </c>
      <c r="BA23" s="1064"/>
      <c r="BB23" s="1064"/>
      <c r="BC23" s="1064"/>
      <c r="BD23" s="1065"/>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c r="A24" s="1059" t="s">
        <v>379</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c r="A25" s="1058" t="s">
        <v>380</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4" t="s">
        <v>384</v>
      </c>
      <c r="AG26" s="1008"/>
      <c r="AH26" s="1008"/>
      <c r="AI26" s="1008"/>
      <c r="AJ26" s="1055"/>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6"/>
      <c r="AG27" s="1011"/>
      <c r="AH27" s="1011"/>
      <c r="AI27" s="1011"/>
      <c r="AJ27" s="1057"/>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c r="A28" s="230">
        <v>1</v>
      </c>
      <c r="B28" s="1046" t="s">
        <v>389</v>
      </c>
      <c r="C28" s="1047"/>
      <c r="D28" s="1047"/>
      <c r="E28" s="1047"/>
      <c r="F28" s="1047"/>
      <c r="G28" s="1047"/>
      <c r="H28" s="1047"/>
      <c r="I28" s="1047"/>
      <c r="J28" s="1047"/>
      <c r="K28" s="1047"/>
      <c r="L28" s="1047"/>
      <c r="M28" s="1047"/>
      <c r="N28" s="1047"/>
      <c r="O28" s="1047"/>
      <c r="P28" s="1048"/>
      <c r="Q28" s="1049">
        <v>6364</v>
      </c>
      <c r="R28" s="1050"/>
      <c r="S28" s="1050"/>
      <c r="T28" s="1050"/>
      <c r="U28" s="1050"/>
      <c r="V28" s="1050">
        <v>6063</v>
      </c>
      <c r="W28" s="1050"/>
      <c r="X28" s="1050"/>
      <c r="Y28" s="1050"/>
      <c r="Z28" s="1050"/>
      <c r="AA28" s="1050">
        <v>301</v>
      </c>
      <c r="AB28" s="1050"/>
      <c r="AC28" s="1050"/>
      <c r="AD28" s="1050"/>
      <c r="AE28" s="1051"/>
      <c r="AF28" s="1052">
        <v>301</v>
      </c>
      <c r="AG28" s="1050"/>
      <c r="AH28" s="1050"/>
      <c r="AI28" s="1050"/>
      <c r="AJ28" s="1053"/>
      <c r="AK28" s="1042">
        <v>530</v>
      </c>
      <c r="AL28" s="1043"/>
      <c r="AM28" s="1043"/>
      <c r="AN28" s="1043"/>
      <c r="AO28" s="1043"/>
      <c r="AP28" s="971" t="s">
        <v>487</v>
      </c>
      <c r="AQ28" s="971"/>
      <c r="AR28" s="971"/>
      <c r="AS28" s="971"/>
      <c r="AT28" s="971"/>
      <c r="AU28" s="971" t="s">
        <v>487</v>
      </c>
      <c r="AV28" s="971"/>
      <c r="AW28" s="971"/>
      <c r="AX28" s="971"/>
      <c r="AY28" s="971"/>
      <c r="AZ28" s="971" t="s">
        <v>487</v>
      </c>
      <c r="BA28" s="971"/>
      <c r="BB28" s="971"/>
      <c r="BC28" s="971"/>
      <c r="BD28" s="971"/>
      <c r="BE28" s="1044"/>
      <c r="BF28" s="1044"/>
      <c r="BG28" s="1044"/>
      <c r="BH28" s="1044"/>
      <c r="BI28" s="1045"/>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c r="A29" s="230">
        <v>2</v>
      </c>
      <c r="B29" s="1030" t="s">
        <v>390</v>
      </c>
      <c r="C29" s="1031"/>
      <c r="D29" s="1031"/>
      <c r="E29" s="1031"/>
      <c r="F29" s="1031"/>
      <c r="G29" s="1031"/>
      <c r="H29" s="1031"/>
      <c r="I29" s="1031"/>
      <c r="J29" s="1031"/>
      <c r="K29" s="1031"/>
      <c r="L29" s="1031"/>
      <c r="M29" s="1031"/>
      <c r="N29" s="1031"/>
      <c r="O29" s="1031"/>
      <c r="P29" s="1032"/>
      <c r="Q29" s="1038">
        <v>6612</v>
      </c>
      <c r="R29" s="1039"/>
      <c r="S29" s="1039"/>
      <c r="T29" s="1039"/>
      <c r="U29" s="1039"/>
      <c r="V29" s="1039">
        <v>6520</v>
      </c>
      <c r="W29" s="1039"/>
      <c r="X29" s="1039"/>
      <c r="Y29" s="1039"/>
      <c r="Z29" s="1039"/>
      <c r="AA29" s="1039">
        <v>92</v>
      </c>
      <c r="AB29" s="1039"/>
      <c r="AC29" s="1039"/>
      <c r="AD29" s="1039"/>
      <c r="AE29" s="1040"/>
      <c r="AF29" s="1035">
        <v>92</v>
      </c>
      <c r="AG29" s="1036"/>
      <c r="AH29" s="1036"/>
      <c r="AI29" s="1036"/>
      <c r="AJ29" s="1037"/>
      <c r="AK29" s="980">
        <v>937</v>
      </c>
      <c r="AL29" s="971"/>
      <c r="AM29" s="971"/>
      <c r="AN29" s="971"/>
      <c r="AO29" s="971"/>
      <c r="AP29" s="971" t="s">
        <v>487</v>
      </c>
      <c r="AQ29" s="971"/>
      <c r="AR29" s="971"/>
      <c r="AS29" s="971"/>
      <c r="AT29" s="971"/>
      <c r="AU29" s="971" t="s">
        <v>487</v>
      </c>
      <c r="AV29" s="971"/>
      <c r="AW29" s="971"/>
      <c r="AX29" s="971"/>
      <c r="AY29" s="971"/>
      <c r="AZ29" s="971" t="s">
        <v>487</v>
      </c>
      <c r="BA29" s="971"/>
      <c r="BB29" s="971"/>
      <c r="BC29" s="971"/>
      <c r="BD29" s="97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c r="A30" s="230">
        <v>3</v>
      </c>
      <c r="B30" s="1030" t="s">
        <v>391</v>
      </c>
      <c r="C30" s="1031"/>
      <c r="D30" s="1031"/>
      <c r="E30" s="1031"/>
      <c r="F30" s="1031"/>
      <c r="G30" s="1031"/>
      <c r="H30" s="1031"/>
      <c r="I30" s="1031"/>
      <c r="J30" s="1031"/>
      <c r="K30" s="1031"/>
      <c r="L30" s="1031"/>
      <c r="M30" s="1031"/>
      <c r="N30" s="1031"/>
      <c r="O30" s="1031"/>
      <c r="P30" s="1032"/>
      <c r="Q30" s="1038">
        <v>1035</v>
      </c>
      <c r="R30" s="1039"/>
      <c r="S30" s="1039"/>
      <c r="T30" s="1039"/>
      <c r="U30" s="1039"/>
      <c r="V30" s="1039">
        <v>1034</v>
      </c>
      <c r="W30" s="1039"/>
      <c r="X30" s="1039"/>
      <c r="Y30" s="1039"/>
      <c r="Z30" s="1039"/>
      <c r="AA30" s="1039">
        <v>1</v>
      </c>
      <c r="AB30" s="1039"/>
      <c r="AC30" s="1039"/>
      <c r="AD30" s="1039"/>
      <c r="AE30" s="1040"/>
      <c r="AF30" s="1035">
        <v>1</v>
      </c>
      <c r="AG30" s="1036"/>
      <c r="AH30" s="1036"/>
      <c r="AI30" s="1036"/>
      <c r="AJ30" s="1037"/>
      <c r="AK30" s="980">
        <v>249</v>
      </c>
      <c r="AL30" s="971"/>
      <c r="AM30" s="971"/>
      <c r="AN30" s="971"/>
      <c r="AO30" s="971"/>
      <c r="AP30" s="971" t="s">
        <v>487</v>
      </c>
      <c r="AQ30" s="971"/>
      <c r="AR30" s="971"/>
      <c r="AS30" s="971"/>
      <c r="AT30" s="971"/>
      <c r="AU30" s="971" t="s">
        <v>487</v>
      </c>
      <c r="AV30" s="971"/>
      <c r="AW30" s="971"/>
      <c r="AX30" s="971"/>
      <c r="AY30" s="971"/>
      <c r="AZ30" s="971" t="s">
        <v>487</v>
      </c>
      <c r="BA30" s="971"/>
      <c r="BB30" s="971"/>
      <c r="BC30" s="971"/>
      <c r="BD30" s="97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c r="A31" s="230">
        <v>4</v>
      </c>
      <c r="B31" s="1030" t="s">
        <v>392</v>
      </c>
      <c r="C31" s="1031"/>
      <c r="D31" s="1031"/>
      <c r="E31" s="1031"/>
      <c r="F31" s="1031"/>
      <c r="G31" s="1031"/>
      <c r="H31" s="1031"/>
      <c r="I31" s="1031"/>
      <c r="J31" s="1031"/>
      <c r="K31" s="1031"/>
      <c r="L31" s="1031"/>
      <c r="M31" s="1031"/>
      <c r="N31" s="1031"/>
      <c r="O31" s="1031"/>
      <c r="P31" s="1032"/>
      <c r="Q31" s="1038">
        <v>38</v>
      </c>
      <c r="R31" s="1039"/>
      <c r="S31" s="1039"/>
      <c r="T31" s="1039"/>
      <c r="U31" s="1039"/>
      <c r="V31" s="1039">
        <v>160</v>
      </c>
      <c r="W31" s="1039"/>
      <c r="X31" s="1039"/>
      <c r="Y31" s="1039"/>
      <c r="Z31" s="1039"/>
      <c r="AA31" s="1039">
        <v>-122</v>
      </c>
      <c r="AB31" s="1039"/>
      <c r="AC31" s="1039"/>
      <c r="AD31" s="1039"/>
      <c r="AE31" s="1040"/>
      <c r="AF31" s="1035">
        <v>-122</v>
      </c>
      <c r="AG31" s="1036"/>
      <c r="AH31" s="1036"/>
      <c r="AI31" s="1036"/>
      <c r="AJ31" s="1037"/>
      <c r="AK31" s="980" t="s">
        <v>487</v>
      </c>
      <c r="AL31" s="971"/>
      <c r="AM31" s="971"/>
      <c r="AN31" s="971"/>
      <c r="AO31" s="971"/>
      <c r="AP31" s="971" t="s">
        <v>487</v>
      </c>
      <c r="AQ31" s="971"/>
      <c r="AR31" s="971"/>
      <c r="AS31" s="971"/>
      <c r="AT31" s="971"/>
      <c r="AU31" s="971" t="s">
        <v>487</v>
      </c>
      <c r="AV31" s="971"/>
      <c r="AW31" s="971"/>
      <c r="AX31" s="971"/>
      <c r="AY31" s="971"/>
      <c r="AZ31" s="971" t="s">
        <v>487</v>
      </c>
      <c r="BA31" s="971"/>
      <c r="BB31" s="971"/>
      <c r="BC31" s="971"/>
      <c r="BD31" s="97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c r="A32" s="230">
        <v>5</v>
      </c>
      <c r="B32" s="1030" t="s">
        <v>393</v>
      </c>
      <c r="C32" s="1031"/>
      <c r="D32" s="1031"/>
      <c r="E32" s="1031"/>
      <c r="F32" s="1031"/>
      <c r="G32" s="1031"/>
      <c r="H32" s="1031"/>
      <c r="I32" s="1031"/>
      <c r="J32" s="1031"/>
      <c r="K32" s="1031"/>
      <c r="L32" s="1031"/>
      <c r="M32" s="1031"/>
      <c r="N32" s="1031"/>
      <c r="O32" s="1031"/>
      <c r="P32" s="1032"/>
      <c r="Q32" s="1038">
        <v>1215</v>
      </c>
      <c r="R32" s="1039"/>
      <c r="S32" s="1039"/>
      <c r="T32" s="1039"/>
      <c r="U32" s="1039"/>
      <c r="V32" s="1039">
        <v>1296</v>
      </c>
      <c r="W32" s="1039"/>
      <c r="X32" s="1039"/>
      <c r="Y32" s="1039"/>
      <c r="Z32" s="1039"/>
      <c r="AA32" s="1039">
        <v>-81</v>
      </c>
      <c r="AB32" s="1039"/>
      <c r="AC32" s="1039"/>
      <c r="AD32" s="1039"/>
      <c r="AE32" s="1040"/>
      <c r="AF32" s="1035">
        <v>1238</v>
      </c>
      <c r="AG32" s="1036"/>
      <c r="AH32" s="1036"/>
      <c r="AI32" s="1036"/>
      <c r="AJ32" s="1037"/>
      <c r="AK32" s="980">
        <v>15</v>
      </c>
      <c r="AL32" s="971"/>
      <c r="AM32" s="971"/>
      <c r="AN32" s="971"/>
      <c r="AO32" s="971"/>
      <c r="AP32" s="971">
        <v>1350</v>
      </c>
      <c r="AQ32" s="971"/>
      <c r="AR32" s="971"/>
      <c r="AS32" s="971"/>
      <c r="AT32" s="971"/>
      <c r="AU32" s="971">
        <v>240</v>
      </c>
      <c r="AV32" s="971"/>
      <c r="AW32" s="971"/>
      <c r="AX32" s="971"/>
      <c r="AY32" s="971"/>
      <c r="AZ32" s="971" t="s">
        <v>487</v>
      </c>
      <c r="BA32" s="971"/>
      <c r="BB32" s="971"/>
      <c r="BC32" s="971"/>
      <c r="BD32" s="97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c r="A33" s="230">
        <v>6</v>
      </c>
      <c r="B33" s="1030" t="s">
        <v>395</v>
      </c>
      <c r="C33" s="1031"/>
      <c r="D33" s="1031"/>
      <c r="E33" s="1031"/>
      <c r="F33" s="1031"/>
      <c r="G33" s="1031"/>
      <c r="H33" s="1031"/>
      <c r="I33" s="1031"/>
      <c r="J33" s="1031"/>
      <c r="K33" s="1031"/>
      <c r="L33" s="1031"/>
      <c r="M33" s="1031"/>
      <c r="N33" s="1031"/>
      <c r="O33" s="1031"/>
      <c r="P33" s="1032"/>
      <c r="Q33" s="1038">
        <v>1123</v>
      </c>
      <c r="R33" s="1039"/>
      <c r="S33" s="1039"/>
      <c r="T33" s="1039"/>
      <c r="U33" s="1039"/>
      <c r="V33" s="1039">
        <v>1119</v>
      </c>
      <c r="W33" s="1039"/>
      <c r="X33" s="1039"/>
      <c r="Y33" s="1039"/>
      <c r="Z33" s="1039"/>
      <c r="AA33" s="1039">
        <v>4</v>
      </c>
      <c r="AB33" s="1039"/>
      <c r="AC33" s="1039"/>
      <c r="AD33" s="1039"/>
      <c r="AE33" s="1040"/>
      <c r="AF33" s="1035">
        <v>53</v>
      </c>
      <c r="AG33" s="1036"/>
      <c r="AH33" s="1036"/>
      <c r="AI33" s="1036"/>
      <c r="AJ33" s="1037"/>
      <c r="AK33" s="980">
        <v>400</v>
      </c>
      <c r="AL33" s="971"/>
      <c r="AM33" s="971"/>
      <c r="AN33" s="971"/>
      <c r="AO33" s="971"/>
      <c r="AP33" s="971">
        <v>9043</v>
      </c>
      <c r="AQ33" s="971"/>
      <c r="AR33" s="971"/>
      <c r="AS33" s="971"/>
      <c r="AT33" s="971"/>
      <c r="AU33" s="971">
        <v>5444</v>
      </c>
      <c r="AV33" s="971"/>
      <c r="AW33" s="971"/>
      <c r="AX33" s="971"/>
      <c r="AY33" s="971"/>
      <c r="AZ33" s="1041" t="s">
        <v>487</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c r="A63" s="228"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1563</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c r="A68" s="224">
        <v>1</v>
      </c>
      <c r="B68" s="985" t="s">
        <v>559</v>
      </c>
      <c r="C68" s="986"/>
      <c r="D68" s="986"/>
      <c r="E68" s="986"/>
      <c r="F68" s="986"/>
      <c r="G68" s="986"/>
      <c r="H68" s="986"/>
      <c r="I68" s="986"/>
      <c r="J68" s="986"/>
      <c r="K68" s="986"/>
      <c r="L68" s="986"/>
      <c r="M68" s="986"/>
      <c r="N68" s="986"/>
      <c r="O68" s="986"/>
      <c r="P68" s="987"/>
      <c r="Q68" s="988">
        <v>276</v>
      </c>
      <c r="R68" s="982"/>
      <c r="S68" s="982"/>
      <c r="T68" s="982"/>
      <c r="U68" s="982"/>
      <c r="V68" s="982">
        <v>223</v>
      </c>
      <c r="W68" s="982"/>
      <c r="X68" s="982"/>
      <c r="Y68" s="982"/>
      <c r="Z68" s="982"/>
      <c r="AA68" s="982">
        <v>53</v>
      </c>
      <c r="AB68" s="982"/>
      <c r="AC68" s="982"/>
      <c r="AD68" s="982"/>
      <c r="AE68" s="982"/>
      <c r="AF68" s="982">
        <v>53</v>
      </c>
      <c r="AG68" s="982"/>
      <c r="AH68" s="982"/>
      <c r="AI68" s="982"/>
      <c r="AJ68" s="982"/>
      <c r="AK68" s="982">
        <v>127</v>
      </c>
      <c r="AL68" s="982"/>
      <c r="AM68" s="982"/>
      <c r="AN68" s="982"/>
      <c r="AO68" s="982"/>
      <c r="AP68" s="982" t="s">
        <v>563</v>
      </c>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c r="A69" s="226">
        <v>2</v>
      </c>
      <c r="B69" s="974" t="s">
        <v>561</v>
      </c>
      <c r="C69" s="975"/>
      <c r="D69" s="975"/>
      <c r="E69" s="975"/>
      <c r="F69" s="975"/>
      <c r="G69" s="975"/>
      <c r="H69" s="975"/>
      <c r="I69" s="975"/>
      <c r="J69" s="975"/>
      <c r="K69" s="975"/>
      <c r="L69" s="975"/>
      <c r="M69" s="975"/>
      <c r="N69" s="975"/>
      <c r="O69" s="975"/>
      <c r="P69" s="976"/>
      <c r="Q69" s="977">
        <v>187</v>
      </c>
      <c r="R69" s="971"/>
      <c r="S69" s="971"/>
      <c r="T69" s="971"/>
      <c r="U69" s="971"/>
      <c r="V69" s="971">
        <v>176</v>
      </c>
      <c r="W69" s="971"/>
      <c r="X69" s="971"/>
      <c r="Y69" s="971"/>
      <c r="Z69" s="971"/>
      <c r="AA69" s="971">
        <v>11</v>
      </c>
      <c r="AB69" s="971"/>
      <c r="AC69" s="971"/>
      <c r="AD69" s="971"/>
      <c r="AE69" s="971"/>
      <c r="AF69" s="971">
        <v>11</v>
      </c>
      <c r="AG69" s="971"/>
      <c r="AH69" s="971"/>
      <c r="AI69" s="971"/>
      <c r="AJ69" s="971"/>
      <c r="AK69" s="971">
        <v>87</v>
      </c>
      <c r="AL69" s="971"/>
      <c r="AM69" s="971"/>
      <c r="AN69" s="971"/>
      <c r="AO69" s="971"/>
      <c r="AP69" s="971" t="s">
        <v>563</v>
      </c>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c r="A70" s="226">
        <v>3</v>
      </c>
      <c r="B70" s="974" t="s">
        <v>560</v>
      </c>
      <c r="C70" s="975"/>
      <c r="D70" s="975"/>
      <c r="E70" s="975"/>
      <c r="F70" s="975"/>
      <c r="G70" s="975"/>
      <c r="H70" s="975"/>
      <c r="I70" s="975"/>
      <c r="J70" s="975"/>
      <c r="K70" s="975"/>
      <c r="L70" s="975"/>
      <c r="M70" s="975"/>
      <c r="N70" s="975"/>
      <c r="O70" s="975"/>
      <c r="P70" s="976"/>
      <c r="Q70" s="977">
        <v>15213</v>
      </c>
      <c r="R70" s="971"/>
      <c r="S70" s="971"/>
      <c r="T70" s="971"/>
      <c r="U70" s="971"/>
      <c r="V70" s="971">
        <v>15014</v>
      </c>
      <c r="W70" s="971"/>
      <c r="X70" s="971"/>
      <c r="Y70" s="971"/>
      <c r="Z70" s="971"/>
      <c r="AA70" s="971">
        <v>198</v>
      </c>
      <c r="AB70" s="971"/>
      <c r="AC70" s="971"/>
      <c r="AD70" s="971"/>
      <c r="AE70" s="971"/>
      <c r="AF70" s="971">
        <v>198</v>
      </c>
      <c r="AG70" s="971"/>
      <c r="AH70" s="971"/>
      <c r="AI70" s="971"/>
      <c r="AJ70" s="971"/>
      <c r="AK70" s="971">
        <v>470</v>
      </c>
      <c r="AL70" s="971"/>
      <c r="AM70" s="971"/>
      <c r="AN70" s="971"/>
      <c r="AO70" s="971"/>
      <c r="AP70" s="971">
        <v>4568</v>
      </c>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c r="A71" s="226">
        <v>4</v>
      </c>
      <c r="B71" s="974" t="s">
        <v>562</v>
      </c>
      <c r="C71" s="975"/>
      <c r="D71" s="975"/>
      <c r="E71" s="975"/>
      <c r="F71" s="975"/>
      <c r="G71" s="975"/>
      <c r="H71" s="975"/>
      <c r="I71" s="975"/>
      <c r="J71" s="975"/>
      <c r="K71" s="975"/>
      <c r="L71" s="975"/>
      <c r="M71" s="975"/>
      <c r="N71" s="975"/>
      <c r="O71" s="975"/>
      <c r="P71" s="976"/>
      <c r="Q71" s="977">
        <v>86</v>
      </c>
      <c r="R71" s="971"/>
      <c r="S71" s="971"/>
      <c r="T71" s="971"/>
      <c r="U71" s="971"/>
      <c r="V71" s="971">
        <v>72</v>
      </c>
      <c r="W71" s="971"/>
      <c r="X71" s="971"/>
      <c r="Y71" s="971"/>
      <c r="Z71" s="971"/>
      <c r="AA71" s="971">
        <v>13</v>
      </c>
      <c r="AB71" s="971"/>
      <c r="AC71" s="971"/>
      <c r="AD71" s="971"/>
      <c r="AE71" s="971"/>
      <c r="AF71" s="971">
        <v>13</v>
      </c>
      <c r="AG71" s="971"/>
      <c r="AH71" s="971"/>
      <c r="AI71" s="971"/>
      <c r="AJ71" s="971"/>
      <c r="AK71" s="971" t="s">
        <v>563</v>
      </c>
      <c r="AL71" s="971"/>
      <c r="AM71" s="971"/>
      <c r="AN71" s="971"/>
      <c r="AO71" s="971"/>
      <c r="AP71" s="971" t="s">
        <v>563</v>
      </c>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c r="A88" s="228"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2117252</v>
      </c>
      <c r="AB110" s="889"/>
      <c r="AC110" s="889"/>
      <c r="AD110" s="889"/>
      <c r="AE110" s="890"/>
      <c r="AF110" s="891">
        <v>1996226</v>
      </c>
      <c r="AG110" s="889"/>
      <c r="AH110" s="889"/>
      <c r="AI110" s="889"/>
      <c r="AJ110" s="890"/>
      <c r="AK110" s="891">
        <v>1803261</v>
      </c>
      <c r="AL110" s="889"/>
      <c r="AM110" s="889"/>
      <c r="AN110" s="889"/>
      <c r="AO110" s="890"/>
      <c r="AP110" s="892">
        <v>14.6</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20547194</v>
      </c>
      <c r="BR110" s="842"/>
      <c r="BS110" s="842"/>
      <c r="BT110" s="842"/>
      <c r="BU110" s="842"/>
      <c r="BV110" s="842">
        <v>19626720</v>
      </c>
      <c r="BW110" s="842"/>
      <c r="BX110" s="842"/>
      <c r="BY110" s="842"/>
      <c r="BZ110" s="842"/>
      <c r="CA110" s="842">
        <v>21231543</v>
      </c>
      <c r="CB110" s="842"/>
      <c r="CC110" s="842"/>
      <c r="CD110" s="842"/>
      <c r="CE110" s="842"/>
      <c r="CF110" s="866">
        <v>172.4</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432686</v>
      </c>
      <c r="DH110" s="842"/>
      <c r="DI110" s="842"/>
      <c r="DJ110" s="842"/>
      <c r="DK110" s="842"/>
      <c r="DL110" s="842">
        <v>391182</v>
      </c>
      <c r="DM110" s="842"/>
      <c r="DN110" s="842"/>
      <c r="DO110" s="842"/>
      <c r="DP110" s="842"/>
      <c r="DQ110" s="842">
        <v>349287</v>
      </c>
      <c r="DR110" s="842"/>
      <c r="DS110" s="842"/>
      <c r="DT110" s="842"/>
      <c r="DU110" s="842"/>
      <c r="DV110" s="843">
        <v>2.8</v>
      </c>
      <c r="DW110" s="843"/>
      <c r="DX110" s="843"/>
      <c r="DY110" s="843"/>
      <c r="DZ110" s="844"/>
    </row>
    <row r="111" spans="1:131" s="218" customFormat="1" ht="26.25" customHeight="1">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432686</v>
      </c>
      <c r="BR111" s="817"/>
      <c r="BS111" s="817"/>
      <c r="BT111" s="817"/>
      <c r="BU111" s="817"/>
      <c r="BV111" s="817">
        <v>391182</v>
      </c>
      <c r="BW111" s="817"/>
      <c r="BX111" s="817"/>
      <c r="BY111" s="817"/>
      <c r="BZ111" s="817"/>
      <c r="CA111" s="817">
        <v>349287</v>
      </c>
      <c r="CB111" s="817"/>
      <c r="CC111" s="817"/>
      <c r="CD111" s="817"/>
      <c r="CE111" s="817"/>
      <c r="CF111" s="875">
        <v>2.8</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6386349</v>
      </c>
      <c r="BR112" s="817"/>
      <c r="BS112" s="817"/>
      <c r="BT112" s="817"/>
      <c r="BU112" s="817"/>
      <c r="BV112" s="817">
        <v>6112011</v>
      </c>
      <c r="BW112" s="817"/>
      <c r="BX112" s="817"/>
      <c r="BY112" s="817"/>
      <c r="BZ112" s="817"/>
      <c r="CA112" s="817">
        <v>5683337</v>
      </c>
      <c r="CB112" s="817"/>
      <c r="CC112" s="817"/>
      <c r="CD112" s="817"/>
      <c r="CE112" s="817"/>
      <c r="CF112" s="875">
        <v>46.2</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189335</v>
      </c>
      <c r="AB113" s="919"/>
      <c r="AC113" s="919"/>
      <c r="AD113" s="919"/>
      <c r="AE113" s="920"/>
      <c r="AF113" s="921">
        <v>184202</v>
      </c>
      <c r="AG113" s="919"/>
      <c r="AH113" s="919"/>
      <c r="AI113" s="919"/>
      <c r="AJ113" s="920"/>
      <c r="AK113" s="921">
        <v>325556</v>
      </c>
      <c r="AL113" s="919"/>
      <c r="AM113" s="919"/>
      <c r="AN113" s="919"/>
      <c r="AO113" s="920"/>
      <c r="AP113" s="922">
        <v>2.6</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633761</v>
      </c>
      <c r="BR113" s="817"/>
      <c r="BS113" s="817"/>
      <c r="BT113" s="817"/>
      <c r="BU113" s="817"/>
      <c r="BV113" s="817">
        <v>558925</v>
      </c>
      <c r="BW113" s="817"/>
      <c r="BX113" s="817"/>
      <c r="BY113" s="817"/>
      <c r="BZ113" s="817"/>
      <c r="CA113" s="817">
        <v>528396</v>
      </c>
      <c r="CB113" s="817"/>
      <c r="CC113" s="817"/>
      <c r="CD113" s="817"/>
      <c r="CE113" s="817"/>
      <c r="CF113" s="875">
        <v>4.3</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108311</v>
      </c>
      <c r="AB114" s="780"/>
      <c r="AC114" s="780"/>
      <c r="AD114" s="780"/>
      <c r="AE114" s="781"/>
      <c r="AF114" s="782">
        <v>113393</v>
      </c>
      <c r="AG114" s="780"/>
      <c r="AH114" s="780"/>
      <c r="AI114" s="780"/>
      <c r="AJ114" s="781"/>
      <c r="AK114" s="782">
        <v>104242</v>
      </c>
      <c r="AL114" s="780"/>
      <c r="AM114" s="780"/>
      <c r="AN114" s="780"/>
      <c r="AO114" s="781"/>
      <c r="AP114" s="824">
        <v>0.8</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2949987</v>
      </c>
      <c r="BR114" s="817"/>
      <c r="BS114" s="817"/>
      <c r="BT114" s="817"/>
      <c r="BU114" s="817"/>
      <c r="BV114" s="817">
        <v>2998931</v>
      </c>
      <c r="BW114" s="817"/>
      <c r="BX114" s="817"/>
      <c r="BY114" s="817"/>
      <c r="BZ114" s="817"/>
      <c r="CA114" s="817">
        <v>2983157</v>
      </c>
      <c r="CB114" s="817"/>
      <c r="CC114" s="817"/>
      <c r="CD114" s="817"/>
      <c r="CE114" s="817"/>
      <c r="CF114" s="875">
        <v>24.2</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90277</v>
      </c>
      <c r="AB115" s="919"/>
      <c r="AC115" s="919"/>
      <c r="AD115" s="919"/>
      <c r="AE115" s="920"/>
      <c r="AF115" s="921">
        <v>90777</v>
      </c>
      <c r="AG115" s="919"/>
      <c r="AH115" s="919"/>
      <c r="AI115" s="919"/>
      <c r="AJ115" s="920"/>
      <c r="AK115" s="921">
        <v>90806</v>
      </c>
      <c r="AL115" s="919"/>
      <c r="AM115" s="919"/>
      <c r="AN115" s="919"/>
      <c r="AO115" s="920"/>
      <c r="AP115" s="922">
        <v>0.7</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2505175</v>
      </c>
      <c r="AB117" s="903"/>
      <c r="AC117" s="903"/>
      <c r="AD117" s="903"/>
      <c r="AE117" s="904"/>
      <c r="AF117" s="905">
        <v>2384598</v>
      </c>
      <c r="AG117" s="903"/>
      <c r="AH117" s="903"/>
      <c r="AI117" s="903"/>
      <c r="AJ117" s="904"/>
      <c r="AK117" s="905">
        <v>2323865</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90277</v>
      </c>
      <c r="AB119" s="889"/>
      <c r="AC119" s="889"/>
      <c r="AD119" s="889"/>
      <c r="AE119" s="890"/>
      <c r="AF119" s="891">
        <v>90777</v>
      </c>
      <c r="AG119" s="889"/>
      <c r="AH119" s="889"/>
      <c r="AI119" s="889"/>
      <c r="AJ119" s="890"/>
      <c r="AK119" s="891">
        <v>90806</v>
      </c>
      <c r="AL119" s="889"/>
      <c r="AM119" s="889"/>
      <c r="AN119" s="889"/>
      <c r="AO119" s="890"/>
      <c r="AP119" s="892">
        <v>0.7</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30949977</v>
      </c>
      <c r="BR119" s="845"/>
      <c r="BS119" s="845"/>
      <c r="BT119" s="845"/>
      <c r="BU119" s="845"/>
      <c r="BV119" s="845">
        <v>29687769</v>
      </c>
      <c r="BW119" s="845"/>
      <c r="BX119" s="845"/>
      <c r="BY119" s="845"/>
      <c r="BZ119" s="845"/>
      <c r="CA119" s="845">
        <v>30775720</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3419731</v>
      </c>
      <c r="BR120" s="842"/>
      <c r="BS120" s="842"/>
      <c r="BT120" s="842"/>
      <c r="BU120" s="842"/>
      <c r="BV120" s="842">
        <v>4182878</v>
      </c>
      <c r="BW120" s="842"/>
      <c r="BX120" s="842"/>
      <c r="BY120" s="842"/>
      <c r="BZ120" s="842"/>
      <c r="CA120" s="842">
        <v>4687055</v>
      </c>
      <c r="CB120" s="842"/>
      <c r="CC120" s="842"/>
      <c r="CD120" s="842"/>
      <c r="CE120" s="842"/>
      <c r="CF120" s="866">
        <v>38.1</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6099054</v>
      </c>
      <c r="DH120" s="842"/>
      <c r="DI120" s="842"/>
      <c r="DJ120" s="842"/>
      <c r="DK120" s="842"/>
      <c r="DL120" s="842">
        <v>5847822</v>
      </c>
      <c r="DM120" s="842"/>
      <c r="DN120" s="842"/>
      <c r="DO120" s="842"/>
      <c r="DP120" s="842"/>
      <c r="DQ120" s="842">
        <v>5444011</v>
      </c>
      <c r="DR120" s="842"/>
      <c r="DS120" s="842"/>
      <c r="DT120" s="842"/>
      <c r="DU120" s="842"/>
      <c r="DV120" s="843">
        <v>44.2</v>
      </c>
      <c r="DW120" s="843"/>
      <c r="DX120" s="843"/>
      <c r="DY120" s="843"/>
      <c r="DZ120" s="844"/>
    </row>
    <row r="121" spans="1:130" s="218" customFormat="1" ht="26.25" customHeight="1">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3344569</v>
      </c>
      <c r="BR121" s="817"/>
      <c r="BS121" s="817"/>
      <c r="BT121" s="817"/>
      <c r="BU121" s="817"/>
      <c r="BV121" s="817">
        <v>3431407</v>
      </c>
      <c r="BW121" s="817"/>
      <c r="BX121" s="817"/>
      <c r="BY121" s="817"/>
      <c r="BZ121" s="817"/>
      <c r="CA121" s="817">
        <v>3524046</v>
      </c>
      <c r="CB121" s="817"/>
      <c r="CC121" s="817"/>
      <c r="CD121" s="817"/>
      <c r="CE121" s="817"/>
      <c r="CF121" s="875">
        <v>28.6</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287295</v>
      </c>
      <c r="DH121" s="817"/>
      <c r="DI121" s="817"/>
      <c r="DJ121" s="817"/>
      <c r="DK121" s="817"/>
      <c r="DL121" s="817">
        <v>264189</v>
      </c>
      <c r="DM121" s="817"/>
      <c r="DN121" s="817"/>
      <c r="DO121" s="817"/>
      <c r="DP121" s="817"/>
      <c r="DQ121" s="817">
        <v>239326</v>
      </c>
      <c r="DR121" s="817"/>
      <c r="DS121" s="817"/>
      <c r="DT121" s="817"/>
      <c r="DU121" s="817"/>
      <c r="DV121" s="794">
        <v>1.9</v>
      </c>
      <c r="DW121" s="794"/>
      <c r="DX121" s="794"/>
      <c r="DY121" s="794"/>
      <c r="DZ121" s="795"/>
    </row>
    <row r="122" spans="1:130" s="218" customFormat="1" ht="26.25" customHeight="1">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15961289</v>
      </c>
      <c r="BR122" s="845"/>
      <c r="BS122" s="845"/>
      <c r="BT122" s="845"/>
      <c r="BU122" s="845"/>
      <c r="BV122" s="845">
        <v>15155944</v>
      </c>
      <c r="BW122" s="845"/>
      <c r="BX122" s="845"/>
      <c r="BY122" s="845"/>
      <c r="BZ122" s="845"/>
      <c r="CA122" s="845">
        <v>15223750</v>
      </c>
      <c r="CB122" s="845"/>
      <c r="CC122" s="845"/>
      <c r="CD122" s="845"/>
      <c r="CE122" s="845"/>
      <c r="CF122" s="846">
        <v>123.6</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22725589</v>
      </c>
      <c r="BR123" s="833"/>
      <c r="BS123" s="833"/>
      <c r="BT123" s="833"/>
      <c r="BU123" s="833"/>
      <c r="BV123" s="833">
        <v>22770229</v>
      </c>
      <c r="BW123" s="833"/>
      <c r="BX123" s="833"/>
      <c r="BY123" s="833"/>
      <c r="BZ123" s="833"/>
      <c r="CA123" s="833">
        <v>23434851</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70.5</v>
      </c>
      <c r="BR124" s="831"/>
      <c r="BS124" s="831"/>
      <c r="BT124" s="831"/>
      <c r="BU124" s="831"/>
      <c r="BV124" s="831">
        <v>58.1</v>
      </c>
      <c r="BW124" s="831"/>
      <c r="BX124" s="831"/>
      <c r="BY124" s="831"/>
      <c r="BZ124" s="831"/>
      <c r="CA124" s="831">
        <v>59.6</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254813</v>
      </c>
      <c r="AB128" s="801"/>
      <c r="AC128" s="801"/>
      <c r="AD128" s="801"/>
      <c r="AE128" s="802"/>
      <c r="AF128" s="803">
        <v>239110</v>
      </c>
      <c r="AG128" s="801"/>
      <c r="AH128" s="801"/>
      <c r="AI128" s="801"/>
      <c r="AJ128" s="802"/>
      <c r="AK128" s="803">
        <v>310563</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12.89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13065601</v>
      </c>
      <c r="AB129" s="780"/>
      <c r="AC129" s="780"/>
      <c r="AD129" s="780"/>
      <c r="AE129" s="781"/>
      <c r="AF129" s="782">
        <v>13276084</v>
      </c>
      <c r="AG129" s="780"/>
      <c r="AH129" s="780"/>
      <c r="AI129" s="780"/>
      <c r="AJ129" s="781"/>
      <c r="AK129" s="782">
        <v>13659202</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17.89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1403397</v>
      </c>
      <c r="AB130" s="780"/>
      <c r="AC130" s="780"/>
      <c r="AD130" s="780"/>
      <c r="AE130" s="781"/>
      <c r="AF130" s="782">
        <v>1384401</v>
      </c>
      <c r="AG130" s="780"/>
      <c r="AH130" s="780"/>
      <c r="AI130" s="780"/>
      <c r="AJ130" s="781"/>
      <c r="AK130" s="782">
        <v>1347077</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6.3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11662204</v>
      </c>
      <c r="AB131" s="764"/>
      <c r="AC131" s="764"/>
      <c r="AD131" s="764"/>
      <c r="AE131" s="765"/>
      <c r="AF131" s="766">
        <v>11891683</v>
      </c>
      <c r="AG131" s="764"/>
      <c r="AH131" s="764"/>
      <c r="AI131" s="764"/>
      <c r="AJ131" s="765"/>
      <c r="AK131" s="766">
        <v>12312125</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59.6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7.2624780019999999</v>
      </c>
      <c r="AB132" s="745"/>
      <c r="AC132" s="745"/>
      <c r="AD132" s="745"/>
      <c r="AE132" s="746"/>
      <c r="AF132" s="747">
        <v>6.4001621970000002</v>
      </c>
      <c r="AG132" s="745"/>
      <c r="AH132" s="745"/>
      <c r="AI132" s="745"/>
      <c r="AJ132" s="746"/>
      <c r="AK132" s="747">
        <v>5.4111273640000004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6.8</v>
      </c>
      <c r="AB133" s="724"/>
      <c r="AC133" s="724"/>
      <c r="AD133" s="724"/>
      <c r="AE133" s="725"/>
      <c r="AF133" s="723">
        <v>6.8</v>
      </c>
      <c r="AG133" s="724"/>
      <c r="AH133" s="724"/>
      <c r="AI133" s="724"/>
      <c r="AJ133" s="725"/>
      <c r="AK133" s="723">
        <v>6.3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y/w5kHefsVe20EhqhF7o3iLkqwNmNrZW99n28EIbS0XQJPOXQHp1UICh05zodR2aiZ+aMaP4HEJekETyjwxog==" saltValue="yKiV7VzTDzeNlmaNRQmK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476</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7GF2IFi3cY46n6A6lzZbmCBfT0G0/56SY43qhSdBZs8aHo08nUogfm3T+4ul2RxIEAU2XDD7ZEjDmQ06oMXp8g==" saltValue="XJ8xPlPsNetATZQCLv4h2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5rCZXBAzHOmmI9tHzY3zPgJ1ebeZyg0fIPP2cI04r5mvtRFeOjDaDRIvDDc957dKD21bTURmFHrsRCk485Z3w==" saltValue="woMFsfjHMweFAOTdsMkg0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479</v>
      </c>
      <c r="AP7" s="260"/>
      <c r="AQ7" s="261" t="s">
        <v>480</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481</v>
      </c>
      <c r="AQ8" s="267" t="s">
        <v>482</v>
      </c>
      <c r="AR8" s="268" t="s">
        <v>483</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484</v>
      </c>
      <c r="AL9" s="1130"/>
      <c r="AM9" s="1130"/>
      <c r="AN9" s="1131"/>
      <c r="AO9" s="269">
        <v>4706181</v>
      </c>
      <c r="AP9" s="269">
        <v>86715</v>
      </c>
      <c r="AQ9" s="270">
        <v>72348</v>
      </c>
      <c r="AR9" s="271">
        <v>19.899999999999999</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485</v>
      </c>
      <c r="AL10" s="1130"/>
      <c r="AM10" s="1130"/>
      <c r="AN10" s="1131"/>
      <c r="AO10" s="272">
        <v>607800</v>
      </c>
      <c r="AP10" s="272">
        <v>11199</v>
      </c>
      <c r="AQ10" s="273">
        <v>6364</v>
      </c>
      <c r="AR10" s="274">
        <v>76</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486</v>
      </c>
      <c r="AL11" s="1130"/>
      <c r="AM11" s="1130"/>
      <c r="AN11" s="1131"/>
      <c r="AO11" s="272" t="s">
        <v>487</v>
      </c>
      <c r="AP11" s="272" t="s">
        <v>487</v>
      </c>
      <c r="AQ11" s="273">
        <v>1262</v>
      </c>
      <c r="AR11" s="274" t="s">
        <v>487</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488</v>
      </c>
      <c r="AL12" s="1130"/>
      <c r="AM12" s="1130"/>
      <c r="AN12" s="1131"/>
      <c r="AO12" s="272" t="s">
        <v>487</v>
      </c>
      <c r="AP12" s="272" t="s">
        <v>487</v>
      </c>
      <c r="AQ12" s="273">
        <v>10</v>
      </c>
      <c r="AR12" s="274" t="s">
        <v>487</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489</v>
      </c>
      <c r="AL13" s="1130"/>
      <c r="AM13" s="1130"/>
      <c r="AN13" s="1131"/>
      <c r="AO13" s="272">
        <v>95979</v>
      </c>
      <c r="AP13" s="272">
        <v>1768</v>
      </c>
      <c r="AQ13" s="273">
        <v>3257</v>
      </c>
      <c r="AR13" s="274">
        <v>-45.7</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490</v>
      </c>
      <c r="AL14" s="1130"/>
      <c r="AM14" s="1130"/>
      <c r="AN14" s="1131"/>
      <c r="AO14" s="272">
        <v>102706</v>
      </c>
      <c r="AP14" s="272">
        <v>1892</v>
      </c>
      <c r="AQ14" s="273">
        <v>1617</v>
      </c>
      <c r="AR14" s="274">
        <v>17</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491</v>
      </c>
      <c r="AL15" s="1133"/>
      <c r="AM15" s="1133"/>
      <c r="AN15" s="1134"/>
      <c r="AO15" s="272">
        <v>-320678</v>
      </c>
      <c r="AP15" s="272">
        <v>-5909</v>
      </c>
      <c r="AQ15" s="273">
        <v>-3947</v>
      </c>
      <c r="AR15" s="274">
        <v>49.7</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177</v>
      </c>
      <c r="AL16" s="1133"/>
      <c r="AM16" s="1133"/>
      <c r="AN16" s="1134"/>
      <c r="AO16" s="272">
        <v>5191988</v>
      </c>
      <c r="AP16" s="272">
        <v>95666</v>
      </c>
      <c r="AQ16" s="273">
        <v>80912</v>
      </c>
      <c r="AR16" s="274">
        <v>18.2</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496</v>
      </c>
      <c r="AL21" s="1136"/>
      <c r="AM21" s="1136"/>
      <c r="AN21" s="1137"/>
      <c r="AO21" s="285">
        <v>8</v>
      </c>
      <c r="AP21" s="286">
        <v>6.71</v>
      </c>
      <c r="AQ21" s="287">
        <v>1.29</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497</v>
      </c>
      <c r="AL22" s="1136"/>
      <c r="AM22" s="1136"/>
      <c r="AN22" s="1137"/>
      <c r="AO22" s="290">
        <v>100.1</v>
      </c>
      <c r="AP22" s="291">
        <v>98.3</v>
      </c>
      <c r="AQ22" s="292">
        <v>1.8</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28" t="s">
        <v>498</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55"/>
    </row>
    <row r="27" spans="1:46">
      <c r="A27" s="297"/>
      <c r="AO27" s="250"/>
      <c r="AP27" s="250"/>
      <c r="AQ27" s="250"/>
      <c r="AR27" s="250"/>
      <c r="AS27" s="250"/>
      <c r="AT27" s="250"/>
    </row>
    <row r="28" spans="1:46" ht="17.2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479</v>
      </c>
      <c r="AP30" s="260"/>
      <c r="AQ30" s="261" t="s">
        <v>480</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481</v>
      </c>
      <c r="AQ31" s="267" t="s">
        <v>482</v>
      </c>
      <c r="AR31" s="268" t="s">
        <v>483</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9" t="s">
        <v>501</v>
      </c>
      <c r="AL32" s="1120"/>
      <c r="AM32" s="1120"/>
      <c r="AN32" s="1121"/>
      <c r="AO32" s="300">
        <v>1803261</v>
      </c>
      <c r="AP32" s="300">
        <v>33226</v>
      </c>
      <c r="AQ32" s="301">
        <v>34344</v>
      </c>
      <c r="AR32" s="302">
        <v>-3.3</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9" t="s">
        <v>502</v>
      </c>
      <c r="AL33" s="1120"/>
      <c r="AM33" s="1120"/>
      <c r="AN33" s="1121"/>
      <c r="AO33" s="300" t="s">
        <v>487</v>
      </c>
      <c r="AP33" s="300" t="s">
        <v>487</v>
      </c>
      <c r="AQ33" s="301" t="s">
        <v>487</v>
      </c>
      <c r="AR33" s="302" t="s">
        <v>487</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9" t="s">
        <v>503</v>
      </c>
      <c r="AL34" s="1120"/>
      <c r="AM34" s="1120"/>
      <c r="AN34" s="1121"/>
      <c r="AO34" s="300" t="s">
        <v>487</v>
      </c>
      <c r="AP34" s="300" t="s">
        <v>487</v>
      </c>
      <c r="AQ34" s="301">
        <v>3</v>
      </c>
      <c r="AR34" s="302" t="s">
        <v>487</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9" t="s">
        <v>504</v>
      </c>
      <c r="AL35" s="1120"/>
      <c r="AM35" s="1120"/>
      <c r="AN35" s="1121"/>
      <c r="AO35" s="300">
        <v>325556</v>
      </c>
      <c r="AP35" s="300">
        <v>5999</v>
      </c>
      <c r="AQ35" s="301">
        <v>7806</v>
      </c>
      <c r="AR35" s="302">
        <v>-23.1</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9" t="s">
        <v>505</v>
      </c>
      <c r="AL36" s="1120"/>
      <c r="AM36" s="1120"/>
      <c r="AN36" s="1121"/>
      <c r="AO36" s="300">
        <v>104242</v>
      </c>
      <c r="AP36" s="300">
        <v>1921</v>
      </c>
      <c r="AQ36" s="301">
        <v>1690</v>
      </c>
      <c r="AR36" s="302">
        <v>13.7</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9" t="s">
        <v>506</v>
      </c>
      <c r="AL37" s="1120"/>
      <c r="AM37" s="1120"/>
      <c r="AN37" s="1121"/>
      <c r="AO37" s="300">
        <v>90806</v>
      </c>
      <c r="AP37" s="300">
        <v>1673</v>
      </c>
      <c r="AQ37" s="301">
        <v>666</v>
      </c>
      <c r="AR37" s="302">
        <v>151.19999999999999</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2" t="s">
        <v>507</v>
      </c>
      <c r="AL38" s="1123"/>
      <c r="AM38" s="1123"/>
      <c r="AN38" s="1124"/>
      <c r="AO38" s="303" t="s">
        <v>487</v>
      </c>
      <c r="AP38" s="303" t="s">
        <v>487</v>
      </c>
      <c r="AQ38" s="304">
        <v>3</v>
      </c>
      <c r="AR38" s="292" t="s">
        <v>487</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2" t="s">
        <v>508</v>
      </c>
      <c r="AL39" s="1123"/>
      <c r="AM39" s="1123"/>
      <c r="AN39" s="1124"/>
      <c r="AO39" s="300">
        <v>-310563</v>
      </c>
      <c r="AP39" s="300">
        <v>-5722</v>
      </c>
      <c r="AQ39" s="301">
        <v>-5822</v>
      </c>
      <c r="AR39" s="302">
        <v>-1.7</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9" t="s">
        <v>509</v>
      </c>
      <c r="AL40" s="1120"/>
      <c r="AM40" s="1120"/>
      <c r="AN40" s="1121"/>
      <c r="AO40" s="300">
        <v>-1347077</v>
      </c>
      <c r="AP40" s="300">
        <v>-24821</v>
      </c>
      <c r="AQ40" s="301">
        <v>-26710</v>
      </c>
      <c r="AR40" s="302">
        <v>-7.1</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5" t="s">
        <v>287</v>
      </c>
      <c r="AL41" s="1126"/>
      <c r="AM41" s="1126"/>
      <c r="AN41" s="1127"/>
      <c r="AO41" s="300">
        <v>666225</v>
      </c>
      <c r="AP41" s="300">
        <v>12276</v>
      </c>
      <c r="AQ41" s="301">
        <v>11979</v>
      </c>
      <c r="AR41" s="302">
        <v>2.5</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2" t="s">
        <v>479</v>
      </c>
      <c r="AN49" s="1114" t="s">
        <v>512</v>
      </c>
      <c r="AO49" s="1115"/>
      <c r="AP49" s="1115"/>
      <c r="AQ49" s="1115"/>
      <c r="AR49" s="1116"/>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3"/>
      <c r="AN50" s="316" t="s">
        <v>513</v>
      </c>
      <c r="AO50" s="317" t="s">
        <v>514</v>
      </c>
      <c r="AP50" s="318" t="s">
        <v>515</v>
      </c>
      <c r="AQ50" s="319" t="s">
        <v>516</v>
      </c>
      <c r="AR50" s="320" t="s">
        <v>517</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3322592</v>
      </c>
      <c r="AN51" s="322">
        <v>58974</v>
      </c>
      <c r="AO51" s="323">
        <v>37</v>
      </c>
      <c r="AP51" s="324">
        <v>45483</v>
      </c>
      <c r="AQ51" s="325">
        <v>-0.2</v>
      </c>
      <c r="AR51" s="326">
        <v>37.200000000000003</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2866172</v>
      </c>
      <c r="AN52" s="330">
        <v>50873</v>
      </c>
      <c r="AO52" s="331">
        <v>79.5</v>
      </c>
      <c r="AP52" s="332">
        <v>24241</v>
      </c>
      <c r="AQ52" s="333">
        <v>0.4</v>
      </c>
      <c r="AR52" s="334">
        <v>79.099999999999994</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1417885</v>
      </c>
      <c r="AN53" s="322">
        <v>25428</v>
      </c>
      <c r="AO53" s="323">
        <v>-56.9</v>
      </c>
      <c r="AP53" s="324">
        <v>45945</v>
      </c>
      <c r="AQ53" s="325">
        <v>1</v>
      </c>
      <c r="AR53" s="326">
        <v>-57.9</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1111473</v>
      </c>
      <c r="AN54" s="330">
        <v>19933</v>
      </c>
      <c r="AO54" s="331">
        <v>-60.8</v>
      </c>
      <c r="AP54" s="332">
        <v>25180</v>
      </c>
      <c r="AQ54" s="333">
        <v>3.9</v>
      </c>
      <c r="AR54" s="334">
        <v>-64.7</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913235</v>
      </c>
      <c r="AN55" s="322">
        <v>16452</v>
      </c>
      <c r="AO55" s="323">
        <v>-35.299999999999997</v>
      </c>
      <c r="AP55" s="324">
        <v>44475</v>
      </c>
      <c r="AQ55" s="325">
        <v>-3.2</v>
      </c>
      <c r="AR55" s="326">
        <v>-32.1</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676467</v>
      </c>
      <c r="AN56" s="330">
        <v>12187</v>
      </c>
      <c r="AO56" s="331">
        <v>-38.9</v>
      </c>
      <c r="AP56" s="332">
        <v>24780</v>
      </c>
      <c r="AQ56" s="333">
        <v>-1.6</v>
      </c>
      <c r="AR56" s="334">
        <v>-37.299999999999997</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1985244</v>
      </c>
      <c r="AN57" s="322">
        <v>36176</v>
      </c>
      <c r="AO57" s="323">
        <v>119.9</v>
      </c>
      <c r="AP57" s="324">
        <v>45982</v>
      </c>
      <c r="AQ57" s="325">
        <v>3.4</v>
      </c>
      <c r="AR57" s="326">
        <v>116.5</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797262</v>
      </c>
      <c r="AN58" s="330">
        <v>14528</v>
      </c>
      <c r="AO58" s="331">
        <v>19.2</v>
      </c>
      <c r="AP58" s="332">
        <v>25583</v>
      </c>
      <c r="AQ58" s="333">
        <v>3.2</v>
      </c>
      <c r="AR58" s="334">
        <v>16</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5187973</v>
      </c>
      <c r="AN59" s="322">
        <v>95592</v>
      </c>
      <c r="AO59" s="323">
        <v>164.2</v>
      </c>
      <c r="AP59" s="324">
        <v>50538</v>
      </c>
      <c r="AQ59" s="325">
        <v>9.9</v>
      </c>
      <c r="AR59" s="326">
        <v>154.30000000000001</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1170461</v>
      </c>
      <c r="AN60" s="330">
        <v>21567</v>
      </c>
      <c r="AO60" s="331">
        <v>48.5</v>
      </c>
      <c r="AP60" s="332">
        <v>29053</v>
      </c>
      <c r="AQ60" s="333">
        <v>13.6</v>
      </c>
      <c r="AR60" s="334">
        <v>34.9</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2565386</v>
      </c>
      <c r="AN61" s="337">
        <v>46524</v>
      </c>
      <c r="AO61" s="338">
        <v>45.8</v>
      </c>
      <c r="AP61" s="339">
        <v>46485</v>
      </c>
      <c r="AQ61" s="340">
        <v>2.2000000000000002</v>
      </c>
      <c r="AR61" s="326">
        <v>43.6</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1324367</v>
      </c>
      <c r="AN62" s="330">
        <v>23818</v>
      </c>
      <c r="AO62" s="331">
        <v>9.5</v>
      </c>
      <c r="AP62" s="332">
        <v>25767</v>
      </c>
      <c r="AQ62" s="333">
        <v>3.9</v>
      </c>
      <c r="AR62" s="334">
        <v>5.6</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trUGVJU4B0y8TSlOtneFS832GHt0ptrcbwyBljY+oCmvx28bqxCdFcVpqbKc3xKQVWgytR4rKf2zZHtcE1oInQ==" saltValue="PF3L8ynRkRQxyjBZqr4H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476</v>
      </c>
    </row>
    <row r="120" spans="125:125" ht="13.5" hidden="1" customHeight="1"/>
    <row r="121" spans="125:125" ht="13.5" hidden="1" customHeight="1">
      <c r="DU121" s="247"/>
    </row>
  </sheetData>
  <sheetProtection algorithmName="SHA-512" hashValue="5uYFkbDE/l25wurMcXDHfICzkWIXW6Td6vSWxEWrTYEUutycaZdVYxKfgodkHG0cNA8DI7HjKjBaz2W5EtGmYA==" saltValue="mx1ZntD1Kpd7UqPuDaHZW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476</v>
      </c>
    </row>
  </sheetData>
  <sheetProtection algorithmName="SHA-512" hashValue="ON+m3qryNpQ4cyH1DUwVq1TNrTs1eLfWpEmzdzQ1J9apxGggYG/WblqhLNtxNk1qSfMdduZuwwCnLJ4pk3tP+w==" saltValue="QIfa5XRlZ+DQ/Pa0xEafi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38" t="s">
        <v>3</v>
      </c>
      <c r="D47" s="1138"/>
      <c r="E47" s="1139"/>
      <c r="F47" s="11">
        <v>2.4900000000000002</v>
      </c>
      <c r="G47" s="12">
        <v>6.78</v>
      </c>
      <c r="H47" s="12">
        <v>8.15</v>
      </c>
      <c r="I47" s="12">
        <v>10.06</v>
      </c>
      <c r="J47" s="13">
        <v>9.56</v>
      </c>
    </row>
    <row r="48" spans="2:10" ht="57.75" customHeight="1">
      <c r="B48" s="14"/>
      <c r="C48" s="1140" t="s">
        <v>4</v>
      </c>
      <c r="D48" s="1140"/>
      <c r="E48" s="1141"/>
      <c r="F48" s="15">
        <v>4.33</v>
      </c>
      <c r="G48" s="16">
        <v>8.25</v>
      </c>
      <c r="H48" s="16">
        <v>10.119999999999999</v>
      </c>
      <c r="I48" s="16">
        <v>5.45</v>
      </c>
      <c r="J48" s="17">
        <v>6.83</v>
      </c>
    </row>
    <row r="49" spans="2:10" ht="57.75" customHeight="1" thickBot="1">
      <c r="B49" s="18"/>
      <c r="C49" s="1142" t="s">
        <v>5</v>
      </c>
      <c r="D49" s="1142"/>
      <c r="E49" s="1143"/>
      <c r="F49" s="19">
        <v>2.09</v>
      </c>
      <c r="G49" s="20">
        <v>8.51</v>
      </c>
      <c r="H49" s="20">
        <v>2.9</v>
      </c>
      <c r="I49" s="20" t="s">
        <v>531</v>
      </c>
      <c r="J49" s="21">
        <v>1.32</v>
      </c>
    </row>
    <row r="50" spans="2:10"/>
  </sheetData>
  <sheetProtection algorithmName="SHA-512" hashValue="LGc/6IvI02AA1LTWjpu9pdAhWF69QYyn8mE05JSv0wo1TpmDRlLk+BlwlZ4nbNQys79YjA50s9weMGrKg0ZmLA==" saltValue="D1bWSdNTsHos7qnSgn8A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2026-03-05T04:08:52Z</cp:lastPrinted>
  <dcterms:created xsi:type="dcterms:W3CDTF">2026-02-23T07:56:59Z</dcterms:created>
  <dcterms:modified xsi:type="dcterms:W3CDTF">2026-03-18T00:32:57Z</dcterms:modified>
  <cp:category/>
</cp:coreProperties>
</file>