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給水係\江田\004書類一式\給水申込関係\共通様式_200401\"/>
    </mc:Choice>
  </mc:AlternateContent>
  <bookViews>
    <workbookView xWindow="0" yWindow="15" windowWidth="20730" windowHeight="9735" tabRatio="866"/>
  </bookViews>
  <sheets>
    <sheet name="申請書１" sheetId="33" r:id="rId1"/>
    <sheet name="申請書２" sheetId="4" r:id="rId2"/>
    <sheet name="使用材料" sheetId="36" r:id="rId3"/>
    <sheet name="見取図・平面図・立面図" sheetId="20" r:id="rId4"/>
    <sheet name="別紙材料" sheetId="27" r:id="rId5"/>
    <sheet name="別紙図A４" sheetId="7" r:id="rId6"/>
    <sheet name="別紙図Ａ３" sheetId="21" r:id="rId7"/>
    <sheet name="別紙利害土地" sheetId="17" r:id="rId8"/>
    <sheet name="別紙利害分岐" sheetId="18" r:id="rId9"/>
    <sheet name="申請書決裁作成用" sheetId="35" state="hidden" r:id="rId10"/>
    <sheet name="使用材料決裁作成用" sheetId="34" state="hidden" r:id="rId11"/>
  </sheets>
  <definedNames>
    <definedName name="_xlnm.Print_Area" localSheetId="3">見取図・平面図・立面図!$C$1:$AR$62</definedName>
    <definedName name="_xlnm.Print_Area" localSheetId="0">申請書１!$A$1:$AU$72</definedName>
    <definedName name="_xlnm.Print_Area" localSheetId="1">申請書２!$A$1:$AQ$77</definedName>
    <definedName name="_xlnm.Print_Area" localSheetId="9">申請書決裁作成用!$B$1:$AW$73</definedName>
    <definedName name="_xlnm.Print_Area" localSheetId="5">別紙図A４!$C$1:$AR$63</definedName>
    <definedName name="_xlnm.Print_Area" localSheetId="7">別紙利害土地!$A$1:$AR$80</definedName>
    <definedName name="_xlnm.Print_Area" localSheetId="8">別紙利害分岐!$A$1:$AR$78</definedName>
    <definedName name="決裁欄">INDEX(#REF!,MATCH(申請書１!$AY$6:$BE$9,#REF!,0))</definedName>
    <definedName name="使用材料決裁欄">INDEX(#REF!,MATCH(申請書１!$AY$6:$BE$9,#REF!,0))</definedName>
  </definedNames>
  <calcPr calcId="162913"/>
</workbook>
</file>

<file path=xl/calcChain.xml><?xml version="1.0" encoding="utf-8"?>
<calcChain xmlns="http://schemas.openxmlformats.org/spreadsheetml/2006/main">
  <c r="AD2" i="34" l="1"/>
  <c r="AA2" i="34"/>
  <c r="X2" i="34"/>
  <c r="U2" i="34"/>
  <c r="R2" i="34"/>
  <c r="O2" i="34"/>
  <c r="L2" i="34"/>
  <c r="I2" i="34"/>
  <c r="F2" i="34"/>
  <c r="C2" i="34"/>
  <c r="B2" i="34"/>
  <c r="Y62" i="34" l="1"/>
  <c r="B62" i="34"/>
  <c r="Y60" i="34"/>
  <c r="B60" i="34"/>
  <c r="R59" i="34"/>
  <c r="B59" i="34"/>
  <c r="R58" i="34"/>
  <c r="B58" i="34"/>
  <c r="R57" i="34"/>
  <c r="B57" i="34"/>
  <c r="R56" i="34"/>
  <c r="B56" i="34"/>
  <c r="R55" i="34"/>
  <c r="B55" i="34"/>
  <c r="R54" i="34"/>
  <c r="B54" i="34"/>
  <c r="R53" i="34"/>
  <c r="B53" i="34"/>
  <c r="AG51" i="34"/>
  <c r="AG50" i="34"/>
  <c r="R50" i="34"/>
  <c r="B50" i="34"/>
  <c r="AG49" i="34"/>
  <c r="R49" i="34"/>
  <c r="B49" i="34"/>
  <c r="AG48" i="34"/>
  <c r="R48" i="34"/>
  <c r="B48" i="34"/>
  <c r="AG47" i="34"/>
  <c r="R47" i="34"/>
  <c r="B47" i="34"/>
  <c r="AG46" i="34"/>
  <c r="R46" i="34"/>
  <c r="AG45" i="34"/>
  <c r="R45" i="34"/>
  <c r="AG44" i="34"/>
  <c r="R44" i="34"/>
  <c r="B44" i="34"/>
  <c r="AG43" i="34"/>
  <c r="R43" i="34"/>
  <c r="B43" i="34"/>
  <c r="AG42" i="34"/>
  <c r="R42" i="34"/>
  <c r="B42" i="34"/>
  <c r="AG41" i="34"/>
  <c r="R41" i="34"/>
  <c r="B41" i="34"/>
  <c r="R40" i="34"/>
  <c r="R39" i="34"/>
  <c r="AG38" i="34"/>
  <c r="R38" i="34"/>
  <c r="B38" i="34"/>
  <c r="AG37" i="34"/>
  <c r="R37" i="34"/>
  <c r="B37" i="34"/>
  <c r="AG36" i="34"/>
  <c r="R36" i="34"/>
  <c r="B36" i="34"/>
  <c r="AG35" i="34"/>
  <c r="R35" i="34"/>
  <c r="B35" i="34"/>
  <c r="AG34" i="34"/>
  <c r="R34" i="34"/>
  <c r="B34" i="34"/>
  <c r="AG33" i="34"/>
  <c r="R33" i="34"/>
  <c r="B33" i="34"/>
  <c r="AG32" i="34"/>
  <c r="R32" i="34"/>
  <c r="B32" i="34"/>
  <c r="AG31" i="34"/>
  <c r="B31" i="34"/>
  <c r="AG30" i="34"/>
  <c r="B30" i="34"/>
  <c r="AG29" i="34"/>
  <c r="R29" i="34"/>
  <c r="B29" i="34"/>
  <c r="AG28" i="34"/>
  <c r="R28" i="34"/>
  <c r="B28" i="34"/>
  <c r="AG27" i="34"/>
  <c r="R27" i="34"/>
  <c r="B27" i="34"/>
  <c r="AG26" i="34"/>
  <c r="R26" i="34"/>
  <c r="B26" i="34"/>
  <c r="AG25" i="34"/>
  <c r="R25" i="34"/>
  <c r="B25" i="34"/>
  <c r="AG24" i="34"/>
  <c r="R24" i="34"/>
  <c r="B24" i="34"/>
  <c r="AG23" i="34"/>
  <c r="R23" i="34"/>
  <c r="AG22" i="34"/>
  <c r="R22" i="34"/>
  <c r="AG21" i="34"/>
  <c r="R21" i="34"/>
  <c r="B21" i="34"/>
  <c r="AG20" i="34"/>
  <c r="R20" i="34"/>
  <c r="B20" i="34"/>
  <c r="AG19" i="34"/>
  <c r="R19" i="34"/>
  <c r="B19" i="34"/>
  <c r="AG18" i="34"/>
  <c r="R18" i="34"/>
  <c r="B18" i="34"/>
  <c r="AG17" i="34"/>
  <c r="R17" i="34"/>
  <c r="B17" i="34"/>
  <c r="AG16" i="34"/>
  <c r="R16" i="34"/>
  <c r="B16" i="34"/>
  <c r="AG15" i="34"/>
  <c r="R15" i="34"/>
  <c r="B15" i="34"/>
  <c r="AI6" i="34"/>
  <c r="AI4" i="34"/>
  <c r="AQ71" i="35"/>
  <c r="AJ71" i="35"/>
  <c r="AB71" i="35"/>
  <c r="AQ69" i="35"/>
  <c r="AJ69" i="35"/>
  <c r="AB69" i="35"/>
  <c r="E69" i="35"/>
  <c r="AQ67" i="35"/>
  <c r="AJ67" i="35"/>
  <c r="AB67" i="35"/>
  <c r="E67" i="35"/>
  <c r="E65" i="35"/>
  <c r="E63" i="35"/>
  <c r="E61" i="35"/>
  <c r="E59" i="35"/>
  <c r="E57" i="35"/>
  <c r="E55" i="35"/>
  <c r="E53" i="35"/>
  <c r="AA51" i="35"/>
  <c r="E51" i="35"/>
  <c r="AA49" i="35"/>
  <c r="E49" i="35"/>
  <c r="AA47" i="35"/>
  <c r="E47" i="35"/>
  <c r="I34" i="35"/>
  <c r="I32" i="35"/>
  <c r="I30" i="35"/>
  <c r="C17" i="35"/>
  <c r="C14" i="35"/>
  <c r="AJ6" i="35"/>
  <c r="AJ4" i="35"/>
  <c r="AD2" i="35"/>
  <c r="AA2" i="35"/>
  <c r="X2" i="35"/>
  <c r="U2" i="35"/>
  <c r="R2" i="35"/>
  <c r="O2" i="35"/>
  <c r="L2" i="35"/>
  <c r="I2" i="35"/>
  <c r="F2" i="35"/>
  <c r="C2" i="35"/>
  <c r="B2" i="35"/>
</calcChain>
</file>

<file path=xl/sharedStrings.xml><?xml version="1.0" encoding="utf-8"?>
<sst xmlns="http://schemas.openxmlformats.org/spreadsheetml/2006/main" count="757" uniqueCount="194">
  <si>
    <t>受　付　日</t>
    <rPh sb="0" eb="1">
      <t>ウケ</t>
    </rPh>
    <rPh sb="2" eb="3">
      <t>ツキ</t>
    </rPh>
    <rPh sb="4" eb="5">
      <t>ヒ</t>
    </rPh>
    <phoneticPr fontId="1"/>
  </si>
  <si>
    <t>給水及び給水装置工事申込書</t>
    <rPh sb="0" eb="2">
      <t>キュウスイ</t>
    </rPh>
    <rPh sb="2" eb="3">
      <t>オヨ</t>
    </rPh>
    <rPh sb="4" eb="6">
      <t>キュウスイ</t>
    </rPh>
    <rPh sb="6" eb="8">
      <t>ソウチ</t>
    </rPh>
    <rPh sb="8" eb="10">
      <t>コウジ</t>
    </rPh>
    <rPh sb="10" eb="13">
      <t>モウシコミショ</t>
    </rPh>
    <phoneticPr fontId="1"/>
  </si>
  <si>
    <t>電話番号</t>
    <rPh sb="0" eb="2">
      <t>デンワ</t>
    </rPh>
    <rPh sb="2" eb="4">
      <t>バンゴウ</t>
    </rPh>
    <phoneticPr fontId="1"/>
  </si>
  <si>
    <t>印</t>
    <rPh sb="0" eb="1">
      <t>イン</t>
    </rPh>
    <phoneticPr fontId="1"/>
  </si>
  <si>
    <t>工事場所</t>
    <rPh sb="0" eb="2">
      <t>コウジ</t>
    </rPh>
    <rPh sb="2" eb="4">
      <t>バショ</t>
    </rPh>
    <phoneticPr fontId="1"/>
  </si>
  <si>
    <t>工事種別</t>
    <rPh sb="0" eb="2">
      <t>コウジ</t>
    </rPh>
    <rPh sb="2" eb="4">
      <t>シュベツ</t>
    </rPh>
    <phoneticPr fontId="1"/>
  </si>
  <si>
    <t>使用目的</t>
    <rPh sb="0" eb="2">
      <t>シヨウ</t>
    </rPh>
    <rPh sb="2" eb="4">
      <t>モクテキ</t>
    </rPh>
    <phoneticPr fontId="1"/>
  </si>
  <si>
    <t>給水方式</t>
    <rPh sb="0" eb="2">
      <t>キュウスイ</t>
    </rPh>
    <rPh sb="2" eb="4">
      <t>ホウシキ</t>
    </rPh>
    <phoneticPr fontId="1"/>
  </si>
  <si>
    <t>指定番号</t>
    <rPh sb="0" eb="2">
      <t>シテイ</t>
    </rPh>
    <rPh sb="2" eb="4">
      <t>バンゴウ</t>
    </rPh>
    <phoneticPr fontId="1"/>
  </si>
  <si>
    <t>事業者名</t>
    <rPh sb="0" eb="4">
      <t>ジギョウシャメイ</t>
    </rPh>
    <phoneticPr fontId="1"/>
  </si>
  <si>
    <t>代表者名</t>
    <rPh sb="0" eb="3">
      <t>ダイヒョウシャ</t>
    </rPh>
    <rPh sb="3" eb="4">
      <t>メイ</t>
    </rPh>
    <phoneticPr fontId="1"/>
  </si>
  <si>
    <t>住　　　所</t>
    <rPh sb="0" eb="1">
      <t>ジュウ</t>
    </rPh>
    <rPh sb="4" eb="5">
      <t>ショ</t>
    </rPh>
    <phoneticPr fontId="1"/>
  </si>
  <si>
    <t>給水装置工事主任技術者</t>
    <rPh sb="0" eb="2">
      <t>キュウスイ</t>
    </rPh>
    <rPh sb="2" eb="4">
      <t>ソウチ</t>
    </rPh>
    <rPh sb="4" eb="6">
      <t>コウジ</t>
    </rPh>
    <rPh sb="6" eb="8">
      <t>シュニン</t>
    </rPh>
    <rPh sb="8" eb="11">
      <t>ギジュツシャ</t>
    </rPh>
    <phoneticPr fontId="1"/>
  </si>
  <si>
    <t>氏　名</t>
    <rPh sb="0" eb="1">
      <t>シ</t>
    </rPh>
    <rPh sb="2" eb="3">
      <t>メイ</t>
    </rPh>
    <phoneticPr fontId="1"/>
  </si>
  <si>
    <t>主任技術者免状番号</t>
    <rPh sb="0" eb="2">
      <t>シュニン</t>
    </rPh>
    <rPh sb="2" eb="5">
      <t>ギジュツシャ</t>
    </rPh>
    <rPh sb="5" eb="7">
      <t>メンジョウ</t>
    </rPh>
    <rPh sb="7" eb="9">
      <t>バンゴウ</t>
    </rPh>
    <phoneticPr fontId="1"/>
  </si>
  <si>
    <t>円</t>
    <rPh sb="0" eb="1">
      <t>エン</t>
    </rPh>
    <phoneticPr fontId="1"/>
  </si>
  <si>
    <t>氏　　　名</t>
    <rPh sb="0" eb="1">
      <t>シ</t>
    </rPh>
    <rPh sb="4" eb="5">
      <t>メイ</t>
    </rPh>
    <phoneticPr fontId="1"/>
  </si>
  <si>
    <t>住　所</t>
    <rPh sb="0" eb="1">
      <t>ジュウ</t>
    </rPh>
    <rPh sb="2" eb="3">
      <t>ショ</t>
    </rPh>
    <phoneticPr fontId="1"/>
  </si>
  <si>
    <t>管所有者</t>
    <rPh sb="0" eb="1">
      <t>カン</t>
    </rPh>
    <rPh sb="1" eb="4">
      <t>ショユウシャ</t>
    </rPh>
    <phoneticPr fontId="1"/>
  </si>
  <si>
    <t>占用許可番号</t>
    <rPh sb="0" eb="2">
      <t>センヨウ</t>
    </rPh>
    <rPh sb="2" eb="4">
      <t>キョカ</t>
    </rPh>
    <rPh sb="4" eb="6">
      <t>バンゴウ</t>
    </rPh>
    <phoneticPr fontId="1"/>
  </si>
  <si>
    <t>備　考</t>
    <rPh sb="0" eb="1">
      <t>ソナエ</t>
    </rPh>
    <rPh sb="2" eb="3">
      <t>コウ</t>
    </rPh>
    <phoneticPr fontId="1"/>
  </si>
  <si>
    <t>寸法</t>
    <rPh sb="0" eb="2">
      <t>スンポウ</t>
    </rPh>
    <phoneticPr fontId="1"/>
  </si>
  <si>
    <t>有効</t>
    <rPh sb="0" eb="2">
      <t>ユウコウ</t>
    </rPh>
    <phoneticPr fontId="1"/>
  </si>
  <si>
    <t>N</t>
    <phoneticPr fontId="1"/>
  </si>
  <si>
    <t>土地</t>
    <rPh sb="0" eb="2">
      <t>トチ</t>
    </rPh>
    <phoneticPr fontId="1"/>
  </si>
  <si>
    <t>所有者</t>
    <rPh sb="0" eb="3">
      <t>ショユウシャ</t>
    </rPh>
    <phoneticPr fontId="1"/>
  </si>
  <si>
    <t>占有者</t>
    <rPh sb="0" eb="3">
      <t>センユウシャ</t>
    </rPh>
    <phoneticPr fontId="1"/>
  </si>
  <si>
    <t>口 径</t>
    <rPh sb="0" eb="1">
      <t>クチ</t>
    </rPh>
    <rPh sb="2" eb="3">
      <t>ケイ</t>
    </rPh>
    <phoneticPr fontId="1"/>
  </si>
  <si>
    <t>※太線枠内の各項目に、ご記入ください。</t>
    <rPh sb="1" eb="3">
      <t>フトセン</t>
    </rPh>
    <rPh sb="3" eb="5">
      <t>ワクナイ</t>
    </rPh>
    <rPh sb="6" eb="7">
      <t>カク</t>
    </rPh>
    <rPh sb="7" eb="9">
      <t>コウモク</t>
    </rPh>
    <rPh sb="12" eb="14">
      <t>キニュウ</t>
    </rPh>
    <phoneticPr fontId="1"/>
  </si>
  <si>
    <t>誓　約　書</t>
    <rPh sb="0" eb="1">
      <t>チカイ</t>
    </rPh>
    <rPh sb="2" eb="3">
      <t>ヤク</t>
    </rPh>
    <rPh sb="4" eb="5">
      <t>ショ</t>
    </rPh>
    <phoneticPr fontId="1"/>
  </si>
  <si>
    <t>申込者</t>
    <rPh sb="0" eb="2">
      <t>モウシコミ</t>
    </rPh>
    <rPh sb="2" eb="3">
      <t>シャ</t>
    </rPh>
    <phoneticPr fontId="1"/>
  </si>
  <si>
    <t>サドル付分水栓</t>
  </si>
  <si>
    <t>割丁字管（捨バルブ付）</t>
  </si>
  <si>
    <t>割丁字管</t>
  </si>
  <si>
    <t>F付丁字管</t>
  </si>
  <si>
    <t>HIVP</t>
  </si>
  <si>
    <t>HI伸縮継手</t>
  </si>
  <si>
    <t>仕切弁</t>
  </si>
  <si>
    <t>甲止水栓</t>
  </si>
  <si>
    <t>スリースバルブ</t>
  </si>
  <si>
    <t>メーターボックス</t>
  </si>
  <si>
    <t>仕切弁ボックス</t>
  </si>
  <si>
    <t>止水栓ボックス</t>
  </si>
  <si>
    <t>バルブボックス</t>
  </si>
  <si>
    <t>宇陀市</t>
    <rPh sb="0" eb="3">
      <t>ウダシ</t>
    </rPh>
    <phoneticPr fontId="1"/>
  </si>
  <si>
    <t>領 収 確 認 日
又は納付金入金日</t>
    <rPh sb="0" eb="1">
      <t>リョウ</t>
    </rPh>
    <rPh sb="2" eb="3">
      <t>オサム</t>
    </rPh>
    <rPh sb="4" eb="5">
      <t>アキラ</t>
    </rPh>
    <rPh sb="6" eb="7">
      <t>シノブ</t>
    </rPh>
    <rPh sb="8" eb="9">
      <t>ヒ</t>
    </rPh>
    <rPh sb="10" eb="11">
      <t>マタ</t>
    </rPh>
    <rPh sb="12" eb="14">
      <t>ノウフ</t>
    </rPh>
    <rPh sb="14" eb="15">
      <t>キン</t>
    </rPh>
    <rPh sb="15" eb="18">
      <t>ニュウキンビ</t>
    </rPh>
    <phoneticPr fontId="1"/>
  </si>
  <si>
    <t>納　　　　付　　　　金</t>
    <rPh sb="0" eb="1">
      <t>オサム</t>
    </rPh>
    <rPh sb="5" eb="6">
      <t>ツキ</t>
    </rPh>
    <rPh sb="10" eb="11">
      <t>キン</t>
    </rPh>
    <phoneticPr fontId="1"/>
  </si>
  <si>
    <t>合　　　　計</t>
    <rPh sb="0" eb="1">
      <t>ゴウ</t>
    </rPh>
    <rPh sb="5" eb="6">
      <t>ケイ</t>
    </rPh>
    <phoneticPr fontId="1"/>
  </si>
  <si>
    <t>の種類　給水装置　　　</t>
    <rPh sb="1" eb="3">
      <t>シュルイ</t>
    </rPh>
    <rPh sb="4" eb="6">
      <t>キュウスイ</t>
    </rPh>
    <rPh sb="6" eb="8">
      <t>ソウチ</t>
    </rPh>
    <phoneticPr fontId="1"/>
  </si>
  <si>
    <t>　年　　　月　　　日　</t>
    <rPh sb="1" eb="2">
      <t>ネン</t>
    </rPh>
    <rPh sb="5" eb="6">
      <t>ツキ</t>
    </rPh>
    <rPh sb="9" eb="10">
      <t>ヒ</t>
    </rPh>
    <phoneticPr fontId="1"/>
  </si>
  <si>
    <t>道 路 掘 削 占 用</t>
    <rPh sb="0" eb="1">
      <t>ミチ</t>
    </rPh>
    <rPh sb="2" eb="3">
      <t>ミチ</t>
    </rPh>
    <rPh sb="4" eb="5">
      <t>ホリ</t>
    </rPh>
    <rPh sb="6" eb="7">
      <t>サク</t>
    </rPh>
    <rPh sb="8" eb="9">
      <t>ウラナイ</t>
    </rPh>
    <rPh sb="10" eb="11">
      <t>ヨウ</t>
    </rPh>
    <phoneticPr fontId="1"/>
  </si>
  <si>
    <t>指定給水装置工事事業者</t>
    <rPh sb="0" eb="2">
      <t>シテイ</t>
    </rPh>
    <rPh sb="2" eb="4">
      <t>キュウスイ</t>
    </rPh>
    <rPh sb="4" eb="6">
      <t>ソウチ</t>
    </rPh>
    <phoneticPr fontId="1"/>
  </si>
  <si>
    <t>掘　 削 　手 　続</t>
    <rPh sb="0" eb="1">
      <t>ホリ</t>
    </rPh>
    <rPh sb="3" eb="4">
      <t>サク</t>
    </rPh>
    <rPh sb="6" eb="7">
      <t>テ</t>
    </rPh>
    <rPh sb="9" eb="10">
      <t>ゾク</t>
    </rPh>
    <phoneticPr fontId="1"/>
  </si>
  <si>
    <t>道　 路 　種 　別</t>
    <rPh sb="0" eb="1">
      <t>ミチ</t>
    </rPh>
    <rPh sb="3" eb="4">
      <t>ミチ</t>
    </rPh>
    <rPh sb="6" eb="7">
      <t>タネ</t>
    </rPh>
    <rPh sb="9" eb="10">
      <t>ベツ</t>
    </rPh>
    <phoneticPr fontId="1"/>
  </si>
  <si>
    <t>道　 路　 形 　態</t>
    <rPh sb="0" eb="1">
      <t>ミチ</t>
    </rPh>
    <rPh sb="3" eb="4">
      <t>ミチ</t>
    </rPh>
    <rPh sb="6" eb="7">
      <t>カタチ</t>
    </rPh>
    <rPh sb="9" eb="10">
      <t>タイ</t>
    </rPh>
    <phoneticPr fontId="1"/>
  </si>
  <si>
    <t>道 路 復 旧 方 法</t>
    <rPh sb="0" eb="1">
      <t>ミチ</t>
    </rPh>
    <rPh sb="2" eb="3">
      <t>ミチ</t>
    </rPh>
    <rPh sb="4" eb="5">
      <t>フク</t>
    </rPh>
    <rPh sb="6" eb="7">
      <t>キュウ</t>
    </rPh>
    <rPh sb="8" eb="9">
      <t>カタ</t>
    </rPh>
    <rPh sb="10" eb="11">
      <t>ホウ</t>
    </rPh>
    <phoneticPr fontId="1"/>
  </si>
  <si>
    <t>配  水  管  申  請</t>
    <rPh sb="0" eb="1">
      <t>ハイ</t>
    </rPh>
    <rPh sb="3" eb="4">
      <t>ミズ</t>
    </rPh>
    <rPh sb="6" eb="7">
      <t>カン</t>
    </rPh>
    <rPh sb="9" eb="10">
      <t>サル</t>
    </rPh>
    <rPh sb="12" eb="13">
      <t>ショウ</t>
    </rPh>
    <phoneticPr fontId="1"/>
  </si>
  <si>
    <t>開   発   事   業</t>
    <rPh sb="0" eb="1">
      <t>カイ</t>
    </rPh>
    <rPh sb="4" eb="5">
      <t>ハッ</t>
    </rPh>
    <rPh sb="8" eb="9">
      <t>コト</t>
    </rPh>
    <rPh sb="12" eb="13">
      <t>ギョウ</t>
    </rPh>
    <phoneticPr fontId="1"/>
  </si>
  <si>
    <t>記　号　欄</t>
    <rPh sb="0" eb="1">
      <t>キ</t>
    </rPh>
    <rPh sb="2" eb="3">
      <t>ゴウ</t>
    </rPh>
    <rPh sb="4" eb="5">
      <t>ラン</t>
    </rPh>
    <phoneticPr fontId="1"/>
  </si>
  <si>
    <t>品　　名</t>
    <rPh sb="0" eb="1">
      <t>ヒン</t>
    </rPh>
    <rPh sb="3" eb="4">
      <t>メイ</t>
    </rPh>
    <phoneticPr fontId="1"/>
  </si>
  <si>
    <t>給　水　装　置　工　事　使　用　材　料</t>
    <rPh sb="0" eb="1">
      <t>キュウ</t>
    </rPh>
    <rPh sb="2" eb="3">
      <t>ミズ</t>
    </rPh>
    <rPh sb="4" eb="5">
      <t>ソウ</t>
    </rPh>
    <rPh sb="6" eb="7">
      <t>チ</t>
    </rPh>
    <rPh sb="8" eb="9">
      <t>コウ</t>
    </rPh>
    <rPh sb="10" eb="11">
      <t>コト</t>
    </rPh>
    <rPh sb="12" eb="13">
      <t>シ</t>
    </rPh>
    <rPh sb="14" eb="15">
      <t>ヨウ</t>
    </rPh>
    <rPh sb="16" eb="17">
      <t>ザイ</t>
    </rPh>
    <rPh sb="18" eb="19">
      <t>リョウ</t>
    </rPh>
    <phoneticPr fontId="1"/>
  </si>
  <si>
    <t>口径</t>
    <rPh sb="0" eb="1">
      <t>クチ</t>
    </rPh>
    <rPh sb="1" eb="2">
      <t>ケイ</t>
    </rPh>
    <phoneticPr fontId="1"/>
  </si>
  <si>
    <t>年　　　  月  　　　日　</t>
    <rPh sb="0" eb="1">
      <t>ネン</t>
    </rPh>
    <rPh sb="6" eb="7">
      <t>ツキ</t>
    </rPh>
    <rPh sb="12" eb="13">
      <t>ヒ</t>
    </rPh>
    <phoneticPr fontId="1"/>
  </si>
  <si>
    <t>申込者</t>
    <rPh sb="0" eb="1">
      <t>サル</t>
    </rPh>
    <rPh sb="1" eb="2">
      <t>コ</t>
    </rPh>
    <rPh sb="2" eb="3">
      <t>シャ</t>
    </rPh>
    <phoneticPr fontId="1"/>
  </si>
  <si>
    <t>水栓数</t>
    <rPh sb="0" eb="1">
      <t>スイ</t>
    </rPh>
    <rPh sb="1" eb="2">
      <t>セン</t>
    </rPh>
    <rPh sb="2" eb="3">
      <t>スウ</t>
    </rPh>
    <phoneticPr fontId="1"/>
  </si>
  <si>
    <t>□ 専　　 用
□ 共　　 用
□ 消 火 栓</t>
    <rPh sb="2" eb="3">
      <t>セン</t>
    </rPh>
    <rPh sb="6" eb="7">
      <t>ヨウ</t>
    </rPh>
    <rPh sb="10" eb="11">
      <t>トモ</t>
    </rPh>
    <rPh sb="14" eb="15">
      <t>ヨウ</t>
    </rPh>
    <rPh sb="18" eb="19">
      <t>ショウ</t>
    </rPh>
    <rPh sb="20" eb="21">
      <t>ヒ</t>
    </rPh>
    <rPh sb="22" eb="23">
      <t>セン</t>
    </rPh>
    <phoneticPr fontId="1"/>
  </si>
  <si>
    <t>（用  途）</t>
    <rPh sb="1" eb="2">
      <t>ヨウ</t>
    </rPh>
    <rPh sb="4" eb="5">
      <t>ト</t>
    </rPh>
    <phoneticPr fontId="1"/>
  </si>
  <si>
    <t>（　　　　　　　　　　）</t>
    <phoneticPr fontId="1"/>
  </si>
  <si>
    <t>氏　名</t>
    <phoneticPr fontId="1"/>
  </si>
  <si>
    <t>　□　有　ＮＯ.（　　　　　　　　　　　　）　　□　無</t>
    <rPh sb="3" eb="4">
      <t>ア</t>
    </rPh>
    <rPh sb="26" eb="27">
      <t>ナ</t>
    </rPh>
    <phoneticPr fontId="1"/>
  </si>
  <si>
    <t>　□　有　　　　　 □　無</t>
    <rPh sb="3" eb="4">
      <t>ア</t>
    </rPh>
    <rPh sb="12" eb="13">
      <t>ナ</t>
    </rPh>
    <phoneticPr fontId="1"/>
  </si>
  <si>
    <t>年　　　　　月　　　　　日　</t>
    <rPh sb="0" eb="1">
      <t>ネン</t>
    </rPh>
    <rPh sb="6" eb="7">
      <t>ツキ</t>
    </rPh>
    <rPh sb="12" eb="13">
      <t>ヒ</t>
    </rPh>
    <phoneticPr fontId="1"/>
  </si>
  <si>
    <t>受　付　日</t>
    <rPh sb="0" eb="1">
      <t>ウケ</t>
    </rPh>
    <rPh sb="2" eb="3">
      <t>ツキ</t>
    </rPh>
    <rPh sb="4" eb="5">
      <t>ニチ</t>
    </rPh>
    <phoneticPr fontId="1"/>
  </si>
  <si>
    <t>納 付 書 発 行 日</t>
  </si>
  <si>
    <t>承　   認  　 日</t>
  </si>
  <si>
    <t>検　　査　　日</t>
    <rPh sb="0" eb="1">
      <t>ケン</t>
    </rPh>
    <rPh sb="3" eb="4">
      <t>サ</t>
    </rPh>
    <rPh sb="6" eb="7">
      <t>ニチ</t>
    </rPh>
    <phoneticPr fontId="1"/>
  </si>
  <si>
    <t>□直結（　　　　　）　・　□受水槽　・　□その他（　　　　　）</t>
    <phoneticPr fontId="1"/>
  </si>
  <si>
    <t>利　害　関　係　人　同　意　書　（土　地　掘　削　占　用）</t>
    <rPh sb="0" eb="1">
      <t>リ</t>
    </rPh>
    <rPh sb="2" eb="3">
      <t>ガイ</t>
    </rPh>
    <rPh sb="4" eb="5">
      <t>カン</t>
    </rPh>
    <rPh sb="6" eb="7">
      <t>カカリ</t>
    </rPh>
    <rPh sb="8" eb="9">
      <t>ニン</t>
    </rPh>
    <rPh sb="10" eb="11">
      <t>ドウ</t>
    </rPh>
    <rPh sb="12" eb="13">
      <t>イ</t>
    </rPh>
    <rPh sb="14" eb="15">
      <t>ショ</t>
    </rPh>
    <rPh sb="17" eb="18">
      <t>ツチ</t>
    </rPh>
    <rPh sb="19" eb="20">
      <t>チ</t>
    </rPh>
    <rPh sb="21" eb="22">
      <t>ホリ</t>
    </rPh>
    <rPh sb="23" eb="24">
      <t>サク</t>
    </rPh>
    <rPh sb="25" eb="26">
      <t>ウラナイ</t>
    </rPh>
    <rPh sb="27" eb="28">
      <t>ヨウ</t>
    </rPh>
    <phoneticPr fontId="1"/>
  </si>
  <si>
    <t>利　害　関　係　人　同　意　書　（支　管　分　岐）</t>
    <rPh sb="0" eb="1">
      <t>リ</t>
    </rPh>
    <rPh sb="2" eb="3">
      <t>ガイ</t>
    </rPh>
    <rPh sb="4" eb="5">
      <t>カン</t>
    </rPh>
    <rPh sb="6" eb="7">
      <t>カカリ</t>
    </rPh>
    <rPh sb="8" eb="9">
      <t>ニン</t>
    </rPh>
    <rPh sb="10" eb="11">
      <t>ドウ</t>
    </rPh>
    <rPh sb="12" eb="13">
      <t>イ</t>
    </rPh>
    <rPh sb="14" eb="15">
      <t>ショ</t>
    </rPh>
    <rPh sb="17" eb="18">
      <t>シ</t>
    </rPh>
    <rPh sb="19" eb="20">
      <t>カン</t>
    </rPh>
    <rPh sb="21" eb="22">
      <t>ブン</t>
    </rPh>
    <rPh sb="23" eb="24">
      <t>チマタ</t>
    </rPh>
    <phoneticPr fontId="1"/>
  </si>
  <si>
    <t>関　連　事　項　</t>
    <rPh sb="0" eb="1">
      <t>カン</t>
    </rPh>
    <rPh sb="2" eb="3">
      <t>レン</t>
    </rPh>
    <rPh sb="4" eb="5">
      <t>コト</t>
    </rPh>
    <rPh sb="6" eb="7">
      <t>コウ</t>
    </rPh>
    <phoneticPr fontId="1"/>
  </si>
  <si>
    <t>利　害　関　係　人　同　意　書　（土　地　掘　削　占　用）</t>
    <rPh sb="0" eb="1">
      <t>リ</t>
    </rPh>
    <rPh sb="2" eb="3">
      <t>ガイ</t>
    </rPh>
    <rPh sb="4" eb="5">
      <t>カン</t>
    </rPh>
    <rPh sb="6" eb="7">
      <t>カカリ</t>
    </rPh>
    <rPh sb="8" eb="9">
      <t>ヒト</t>
    </rPh>
    <rPh sb="10" eb="11">
      <t>ドウ</t>
    </rPh>
    <rPh sb="12" eb="13">
      <t>イ</t>
    </rPh>
    <rPh sb="14" eb="15">
      <t>ショ</t>
    </rPh>
    <rPh sb="17" eb="18">
      <t>ツチ</t>
    </rPh>
    <rPh sb="19" eb="20">
      <t>チ</t>
    </rPh>
    <rPh sb="21" eb="22">
      <t>ホリ</t>
    </rPh>
    <rPh sb="23" eb="24">
      <t>サク</t>
    </rPh>
    <rPh sb="25" eb="26">
      <t>ウラナイ</t>
    </rPh>
    <rPh sb="27" eb="28">
      <t>ヨウ</t>
    </rPh>
    <phoneticPr fontId="1"/>
  </si>
  <si>
    <t>利　害　関　係　人　同　意　書　（支　管　分　岐）</t>
    <rPh sb="0" eb="1">
      <t>リ</t>
    </rPh>
    <rPh sb="2" eb="3">
      <t>ガイ</t>
    </rPh>
    <rPh sb="4" eb="5">
      <t>カン</t>
    </rPh>
    <rPh sb="6" eb="7">
      <t>カカリ</t>
    </rPh>
    <rPh sb="8" eb="9">
      <t>ヒト</t>
    </rPh>
    <rPh sb="10" eb="11">
      <t>ドウ</t>
    </rPh>
    <rPh sb="12" eb="13">
      <t>イ</t>
    </rPh>
    <rPh sb="14" eb="15">
      <t>ショ</t>
    </rPh>
    <rPh sb="17" eb="18">
      <t>シ</t>
    </rPh>
    <rPh sb="19" eb="20">
      <t>カン</t>
    </rPh>
    <rPh sb="21" eb="22">
      <t>ブン</t>
    </rPh>
    <rPh sb="23" eb="24">
      <t>チマタ</t>
    </rPh>
    <phoneticPr fontId="1"/>
  </si>
  <si>
    <t>添付書類</t>
    <rPh sb="0" eb="2">
      <t>テンプ</t>
    </rPh>
    <rPh sb="2" eb="4">
      <t>ショルイ</t>
    </rPh>
    <phoneticPr fontId="1"/>
  </si>
  <si>
    <t>受　　付　　印</t>
    <phoneticPr fontId="1"/>
  </si>
  <si>
    <t>承　　認　　印</t>
    <phoneticPr fontId="1"/>
  </si>
  <si>
    <t>検 査 済 印</t>
    <phoneticPr fontId="1"/>
  </si>
  <si>
    <t>付帯事項</t>
    <rPh sb="0" eb="1">
      <t>ツキ</t>
    </rPh>
    <rPh sb="1" eb="2">
      <t>オビ</t>
    </rPh>
    <rPh sb="2" eb="3">
      <t>コト</t>
    </rPh>
    <rPh sb="3" eb="4">
      <t>コウ</t>
    </rPh>
    <phoneticPr fontId="1"/>
  </si>
  <si>
    <t>（</t>
    <phoneticPr fontId="1"/>
  </si>
  <si>
    <t>）</t>
    <phoneticPr fontId="1"/>
  </si>
  <si>
    <t>ふ り が な</t>
    <phoneticPr fontId="1"/>
  </si>
  <si>
    <t>プルダウンで市町村を選択して下さい</t>
    <phoneticPr fontId="1"/>
  </si>
  <si>
    <t>設計審査手数料</t>
  </si>
  <si>
    <t>竣工検査手数料</t>
  </si>
  <si>
    <t>ＨＩチーズ</t>
  </si>
  <si>
    <t>〒</t>
    <phoneticPr fontId="1"/>
  </si>
  <si>
    <t>－</t>
    <phoneticPr fontId="1"/>
  </si>
  <si>
    <t>分　岐  材　料</t>
    <rPh sb="0" eb="1">
      <t>ブン</t>
    </rPh>
    <rPh sb="2" eb="3">
      <t>チマタ</t>
    </rPh>
    <phoneticPr fontId="1"/>
  </si>
  <si>
    <t>宅地内使用材料</t>
    <rPh sb="0" eb="2">
      <t>タクチ</t>
    </rPh>
    <rPh sb="2" eb="3">
      <t>ナイ</t>
    </rPh>
    <rPh sb="3" eb="5">
      <t>シヨウ</t>
    </rPh>
    <phoneticPr fontId="1"/>
  </si>
  <si>
    <t>器具類材料</t>
    <rPh sb="0" eb="3">
      <t>キグルイ</t>
    </rPh>
    <rPh sb="3" eb="5">
      <t>ザイリョウ</t>
    </rPh>
    <phoneticPr fontId="1"/>
  </si>
  <si>
    <t>数量</t>
    <rPh sb="0" eb="1">
      <t>カズ</t>
    </rPh>
    <rPh sb="1" eb="2">
      <t>リョウ</t>
    </rPh>
    <phoneticPr fontId="1"/>
  </si>
  <si>
    <t>道路側使用材料</t>
    <rPh sb="0" eb="2">
      <t>ドウロ</t>
    </rPh>
    <rPh sb="2" eb="3">
      <t>ガワ</t>
    </rPh>
    <rPh sb="3" eb="5">
      <t>シヨウ</t>
    </rPh>
    <phoneticPr fontId="1"/>
  </si>
  <si>
    <t>弁　　　　類</t>
    <rPh sb="0" eb="1">
      <t>ベン</t>
    </rPh>
    <rPh sb="5" eb="6">
      <t>ルイ</t>
    </rPh>
    <phoneticPr fontId="1"/>
  </si>
  <si>
    <t>その他材料</t>
    <rPh sb="2" eb="3">
      <t>タ</t>
    </rPh>
    <rPh sb="3" eb="5">
      <t>ザイリョウ</t>
    </rPh>
    <phoneticPr fontId="1"/>
  </si>
  <si>
    <t>メーター　上流側使用材料</t>
    <rPh sb="5" eb="7">
      <t>ジョウリュウ</t>
    </rPh>
    <phoneticPr fontId="1"/>
  </si>
  <si>
    <t>ボックス類</t>
    <rPh sb="4" eb="5">
      <t>ルイ</t>
    </rPh>
    <phoneticPr fontId="1"/>
  </si>
  <si>
    <t>メーター　下流側使用材料</t>
    <rPh sb="5" eb="7">
      <t>カリュウ</t>
    </rPh>
    <rPh sb="7" eb="8">
      <t>ガワ</t>
    </rPh>
    <rPh sb="8" eb="10">
      <t>シヨウ</t>
    </rPh>
    <rPh sb="10" eb="12">
      <t>ザイリョウ</t>
    </rPh>
    <phoneticPr fontId="1"/>
  </si>
  <si>
    <t>数量</t>
    <phoneticPr fontId="1"/>
  </si>
  <si>
    <t>受　　水　　槽　　容　　量</t>
    <phoneticPr fontId="1"/>
  </si>
  <si>
    <t>×</t>
    <phoneticPr fontId="1"/>
  </si>
  <si>
    <t>呼称</t>
    <rPh sb="0" eb="2">
      <t>コショウ</t>
    </rPh>
    <phoneticPr fontId="1"/>
  </si>
  <si>
    <t>㎥</t>
    <phoneticPr fontId="1"/>
  </si>
  <si>
    <t>高　 置　 水　 槽　 容　 量</t>
    <phoneticPr fontId="1"/>
  </si>
  <si>
    <t>貯　水　槽　水　道　関　係</t>
    <phoneticPr fontId="1"/>
  </si>
  <si>
    <t>　□有　（ □国道 ・ □県道 ・ □市道 ・ □町道 ・ □村道 ・ □私道 ・ □法定外等（　   　　       　　　））　・　□無</t>
    <rPh sb="7" eb="8">
      <t>クニ</t>
    </rPh>
    <rPh sb="19" eb="20">
      <t>シ</t>
    </rPh>
    <rPh sb="25" eb="26">
      <t>チョウ</t>
    </rPh>
    <rPh sb="31" eb="32">
      <t>ソン</t>
    </rPh>
    <phoneticPr fontId="1"/>
  </si>
  <si>
    <t>　□有　（ □国道 ・ □県道 ・ □市町村道 ・ □私道 ・ □法定外等（　 　　  　　       　　　））　・　□無</t>
    <rPh sb="7" eb="8">
      <t>クニ</t>
    </rPh>
    <rPh sb="19" eb="20">
      <t>シ</t>
    </rPh>
    <rPh sb="20" eb="21">
      <t>チョウ</t>
    </rPh>
    <rPh sb="21" eb="22">
      <t>ソン</t>
    </rPh>
    <phoneticPr fontId="1"/>
  </si>
  <si>
    <t>　□  国道（　　　　　　　線）　　□  県道（　　　　　　　　　　　線）　 □　市町村道　（　　　　　　　　　　　線）　　</t>
    <rPh sb="4" eb="6">
      <t>コクドウ</t>
    </rPh>
    <rPh sb="14" eb="15">
      <t>セン</t>
    </rPh>
    <rPh sb="21" eb="23">
      <t>ケンドウ</t>
    </rPh>
    <rPh sb="35" eb="36">
      <t>セン</t>
    </rPh>
    <rPh sb="41" eb="44">
      <t>シチョウソン</t>
    </rPh>
    <rPh sb="44" eb="45">
      <t>ミチ</t>
    </rPh>
    <rPh sb="58" eb="59">
      <t>セン</t>
    </rPh>
    <phoneticPr fontId="1"/>
  </si>
  <si>
    <t>　□　里道　　□　行政財産道（　　　　　　　　　　　　　）　　□　私道　　　□　その他（　　　　　　　　　　　）</t>
    <rPh sb="3" eb="5">
      <t>リドウ</t>
    </rPh>
    <rPh sb="42" eb="43">
      <t>タ</t>
    </rPh>
    <phoneticPr fontId="1"/>
  </si>
  <si>
    <t>水道用合フランジ</t>
  </si>
  <si>
    <t>ロケーティングワイヤー</t>
  </si>
  <si>
    <t>給水栓</t>
  </si>
  <si>
    <t>湯水混合栓</t>
  </si>
  <si>
    <t>ロータンク用ボールタップ</t>
  </si>
  <si>
    <t>大便器洗浄弁（F.V）</t>
  </si>
  <si>
    <t>小便器洗浄弁（F.V）</t>
  </si>
  <si>
    <t>水栓柱</t>
  </si>
  <si>
    <t>散水栓</t>
  </si>
  <si>
    <t>給湯器</t>
  </si>
  <si>
    <t>逆ボ弁</t>
  </si>
  <si>
    <t>電気温水器</t>
  </si>
  <si>
    <t>食器洗浄機</t>
  </si>
  <si>
    <t>浄水器</t>
  </si>
  <si>
    <t>受水槽用ボールタップ</t>
  </si>
  <si>
    <t>ストレーナー</t>
  </si>
  <si>
    <t>定水位弁</t>
  </si>
  <si>
    <t>電磁弁</t>
  </si>
  <si>
    <t>給水口</t>
  </si>
  <si>
    <t>非常用水栓</t>
  </si>
  <si>
    <t>決　裁</t>
    <rPh sb="0" eb="1">
      <t>ケッ</t>
    </rPh>
    <rPh sb="2" eb="3">
      <t>サイ</t>
    </rPh>
    <phoneticPr fontId="1"/>
  </si>
  <si>
    <t>課長</t>
    <rPh sb="0" eb="2">
      <t>カチョウ</t>
    </rPh>
    <phoneticPr fontId="1"/>
  </si>
  <si>
    <t>主幹</t>
    <rPh sb="0" eb="2">
      <t>シュカン</t>
    </rPh>
    <phoneticPr fontId="1"/>
  </si>
  <si>
    <t>係長</t>
    <rPh sb="0" eb="1">
      <t>カカリ</t>
    </rPh>
    <rPh sb="1" eb="2">
      <t>チョウ</t>
    </rPh>
    <phoneticPr fontId="1"/>
  </si>
  <si>
    <t>係員</t>
    <rPh sb="0" eb="1">
      <t>カカリ</t>
    </rPh>
    <rPh sb="1" eb="2">
      <t>イン</t>
    </rPh>
    <phoneticPr fontId="1"/>
  </si>
  <si>
    <t>受付</t>
    <rPh sb="0" eb="2">
      <t>ウケツケ</t>
    </rPh>
    <phoneticPr fontId="1"/>
  </si>
  <si>
    <t>水道技術管理者</t>
    <rPh sb="0" eb="2">
      <t>スイドウ</t>
    </rPh>
    <rPh sb="2" eb="4">
      <t>ギジュツ</t>
    </rPh>
    <rPh sb="4" eb="7">
      <t>カンリシャ</t>
    </rPh>
    <phoneticPr fontId="1"/>
  </si>
  <si>
    <t>現場確認</t>
    <rPh sb="0" eb="2">
      <t>ゲンバ</t>
    </rPh>
    <rPh sb="2" eb="4">
      <t>カクニン</t>
    </rPh>
    <phoneticPr fontId="1"/>
  </si>
  <si>
    <t>プレインゲート</t>
  </si>
  <si>
    <t>受付番号</t>
  </si>
  <si>
    <t>お客様番号</t>
  </si>
  <si>
    <t>桜井市上下水道事業　桜井市長</t>
  </si>
  <si>
    <t>　桜井市水道事業給水条例に基づき下記の工事場所に給水及び給水装置工事を申し込みます。また、申込者は、当該給水装置工事に係る申込み・施工・諸費用の納入、還付金の収受、その他工事施行に関する一切の事項を、下記の指定給水装置工事事業者に委任いたします。</t>
  </si>
  <si>
    <t>□新 設　・　□改 造　・　□撤 去　・　□修 繕</t>
  </si>
  <si>
    <t>（□口径変更（　　㎜から）　・　□先行取出し　・　□権利移転）</t>
  </si>
  <si>
    <t>□一般用 ・ □その他（　　　　　　　　）</t>
  </si>
  <si>
    <t>□個人住宅　・　□集合住宅　（　　階）　・　□その他　（　　　）</t>
  </si>
  <si>
    <t>最高給水階　（　　階）</t>
  </si>
  <si>
    <t>私設ﾒｰﾀｰ数 (　　)　私設ﾒｰﾀｰ口径 (　　)　</t>
  </si>
  <si>
    <t>受水槽有効容量　（　　　㎥）</t>
  </si>
  <si>
    <t>既設メーター番号（　　－　　　　　）</t>
  </si>
  <si>
    <t/>
  </si>
  <si>
    <t>水道施設分担金　　　　（消費税込）</t>
  </si>
  <si>
    <t>水道施設加算分担金　（消費税込）</t>
  </si>
  <si>
    <t>□誓約書</t>
  </si>
  <si>
    <t>□同意書・承諾書</t>
  </si>
  <si>
    <t>□使用材料（設計）</t>
  </si>
  <si>
    <t>□設計図面</t>
  </si>
  <si>
    <t>□取得届・誓約書</t>
  </si>
  <si>
    <t>□先行取出誓約書</t>
  </si>
  <si>
    <t>□撤去等承諾書</t>
  </si>
  <si>
    <t>□給水契約申込書</t>
  </si>
  <si>
    <t>□竣工図面</t>
  </si>
  <si>
    <t>　□　ＡＳ舗装　　　□　コンクリート　　　□　砂利　　　□　未舗装　　　□　その他（　　　　　　　　　　　）</t>
    <rPh sb="5" eb="7">
      <t>ホソウ</t>
    </rPh>
    <rPh sb="23" eb="25">
      <t>ジャリ</t>
    </rPh>
    <rPh sb="30" eb="33">
      <t>ミホソウ</t>
    </rPh>
    <rPh sb="40" eb="41">
      <t>タ</t>
    </rPh>
    <phoneticPr fontId="1"/>
  </si>
  <si>
    <t>　□　指定給水装置工事事業者施行　　　　□　随伴工事施行　　　□　その他（　　　　　　　　　　 　）</t>
    <rPh sb="3" eb="5">
      <t>シテイ</t>
    </rPh>
    <rPh sb="5" eb="7">
      <t>キュウスイ</t>
    </rPh>
    <rPh sb="7" eb="9">
      <t>ソウチ</t>
    </rPh>
    <rPh sb="9" eb="11">
      <t>コウジ</t>
    </rPh>
    <rPh sb="11" eb="14">
      <t>ジギョウシャ</t>
    </rPh>
    <rPh sb="14" eb="16">
      <t>セコウ</t>
    </rPh>
    <rPh sb="22" eb="24">
      <t>ズイハン</t>
    </rPh>
    <rPh sb="24" eb="26">
      <t>コウジ</t>
    </rPh>
    <rPh sb="26" eb="28">
      <t>セコウ</t>
    </rPh>
    <rPh sb="35" eb="36">
      <t>タ</t>
    </rPh>
    <phoneticPr fontId="1"/>
  </si>
  <si>
    <t>　１．給水装置工事に伴い、第三者に損害を与えたり苦情等があった場合は、すべて申込者において処理し、桜井市に対して一切の迷惑をおかけしません。
　２．給水装置に改造、増設、撤去が必要な場合は、改めて給水装置工事の申込みを行います。
　３．配水管の更新・移設・統合・漏水修理・その他の理由によって桜井市の施行する工事で給水装置の引込替え等が必要になったときは承諾いたします。</t>
  </si>
  <si>
    <t>　給水及び給水装置工事申込書に基づき申込者が行う給水装置工事について、私所有の桜井市　　　番地に、給水装置を設置することに同意しました。
　今後、給水装置工事に関する一切の問題は、当方間で責任をもって解決いたします。また、桜井市が施行する工事（分岐、改良、修繕工事に起因する掘削等）につきましても同意いたします。なお、譲渡等により当該土地の所有権を移転する場合は、この同意内容を含め継承いたします。</t>
  </si>
  <si>
    <t>　　給水及び給水装置工事申込書に基づき申込者が行う給水装置工事について、私所有の給水管から分岐して給水装置を設置することに同意しました。
　今後給水装置に関する一切の問題は、当方間で責任をもって処理いたします。</t>
  </si>
  <si>
    <t>HI継手</t>
  </si>
  <si>
    <t>PPチーズ</t>
  </si>
  <si>
    <t>PE（ポリエチレン管）</t>
  </si>
  <si>
    <t>PE継手（分止水栓用・バルブ用）</t>
  </si>
  <si>
    <t>明示釘</t>
  </si>
  <si>
    <t>防食フィルム</t>
  </si>
  <si>
    <t>埋設標識シート</t>
  </si>
  <si>
    <t>PE継手（止水栓用）</t>
  </si>
  <si>
    <t>市型直結止水栓</t>
  </si>
  <si>
    <t>定流量弁</t>
  </si>
  <si>
    <t>給水開始前の水質検査結果書
・十分な洗管作業はしたか（確認したか）？　　有　・　無</t>
  </si>
  <si>
    <t>溶剤等の部材がきちんと除去されているか：臭気：異常でないこと　□
鉄錆、土砂等濁質物の混入がないか　　 ：色・濁り：無色透明　　　□</t>
  </si>
  <si>
    <t>実施日時：　　　　　年　　月　　日（　　曜日）　　　：　　　～
採水場所（採水装置の種類）：　宅内蛇口　・　屋外蛇口　・　その他</t>
  </si>
  <si>
    <t>工事による夾雑物が除去されているか：異物の有無　：無　　　　　 □
供給水の消毒確保がなされているか：遊離残留塩素：0.1㎎/L以上□</t>
  </si>
  <si>
    <t>（付近見取図・平面図・立面図・断面図）　設計　・　竣工</t>
  </si>
  <si>
    <t>台帳入力</t>
    <rPh sb="0" eb="2">
      <t>ダイチョウ</t>
    </rPh>
    <rPh sb="2" eb="4">
      <t>ニュウリョク</t>
    </rPh>
    <phoneticPr fontId="1"/>
  </si>
  <si>
    <t>給水開始前検査</t>
    <rPh sb="0" eb="2">
      <t>キュウスイ</t>
    </rPh>
    <rPh sb="2" eb="5">
      <t>カイシマエ</t>
    </rPh>
    <rPh sb="5" eb="7">
      <t>ケンサ</t>
    </rPh>
    <phoneticPr fontId="1"/>
  </si>
  <si>
    <t>　給水及び給水装置工事申込書に基づき申込者が行う給水装置工事について、私所有の桜井市　　　番地に、給水装置を設置することに同意しました。
　今後、給水装置工事に関する一切の問題は、当方間で責任をもって解決いたします。また、桜井市が施行する工事（分岐、更新、修繕工事に起因する掘削等）につきましても同意いたします。なお、譲渡等により当該土地の所有権を移転する場合は、この同意内容を含め継承いたします。</t>
    <rPh sb="125" eb="127">
      <t>コウシン</t>
    </rPh>
    <phoneticPr fontId="1"/>
  </si>
  <si>
    <t>係員</t>
    <rPh sb="0" eb="2">
      <t>カカリイン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</si>
</sst>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28"/>
      <color theme="1"/>
      <name val="ＭＳ Ｐ明朝"/>
      <family val="1"/>
      <charset val="128"/>
    </font>
    <font>
      <sz val="12"/>
      <color theme="1"/>
      <name val="ＭＳ Ｐ明朝"/>
      <family val="1"/>
      <charset val="128"/>
    </font>
    <font>
      <sz val="14"/>
      <color theme="1"/>
      <name val="ＭＳ Ｐ明朝"/>
      <family val="1"/>
      <charset val="128"/>
    </font>
    <font>
      <b/>
      <sz val="20"/>
      <color theme="1"/>
      <name val="ＭＳ Ｐ明朝"/>
      <family val="1"/>
      <charset val="128"/>
    </font>
    <font>
      <b/>
      <sz val="12"/>
      <color theme="1"/>
      <name val="ＭＳ Ｐ明朝"/>
      <family val="1"/>
      <charset val="128"/>
    </font>
    <font>
      <sz val="12"/>
      <color rgb="FFFF0000"/>
      <name val="ＭＳ Ｐ明朝"/>
      <family val="1"/>
      <charset val="128"/>
    </font>
    <font>
      <sz val="11"/>
      <color rgb="FFFF0000"/>
      <name val="ＭＳ Ｐ明朝"/>
      <family val="1"/>
      <charset val="128"/>
    </font>
    <font>
      <sz val="11"/>
      <color rgb="FF0070C0"/>
      <name val="ＭＳ Ｐ明朝"/>
      <family val="1"/>
      <charset val="128"/>
    </font>
    <font>
      <sz val="20"/>
      <color rgb="FFFF0000"/>
      <name val="ＭＳ Ｐ明朝"/>
      <family val="1"/>
      <charset val="128"/>
    </font>
    <font>
      <sz val="11"/>
      <name val="ＭＳ Ｐ明朝"/>
      <family val="1"/>
      <charset val="128"/>
    </font>
    <font>
      <sz val="12"/>
      <name val="ＭＳ Ｐ明朝"/>
      <family val="1"/>
      <charset val="128"/>
    </font>
    <font>
      <sz val="11"/>
      <color theme="1"/>
      <name val="ＭＳ Ｐゴシック"/>
      <family val="2"/>
      <charset val="128"/>
      <scheme val="minor"/>
    </font>
    <font>
      <b/>
      <sz val="11"/>
      <color rgb="FFFF0000"/>
      <name val="ＭＳ Ｐ明朝"/>
      <family val="1"/>
      <charset val="128"/>
    </font>
    <font>
      <b/>
      <sz val="11"/>
      <color theme="1"/>
      <name val="ＭＳ Ｐ明朝"/>
      <family val="1"/>
      <charset val="128"/>
    </font>
    <font>
      <sz val="16"/>
      <color theme="1"/>
      <name val="ＭＳ Ｐ明朝"/>
      <family val="1"/>
      <charset val="128"/>
    </font>
    <font>
      <b/>
      <sz val="12"/>
      <color rgb="FFFF0000"/>
      <name val="ＭＳ Ｐ明朝"/>
      <family val="1"/>
      <charset val="128"/>
    </font>
    <font>
      <sz val="12"/>
      <color theme="4"/>
      <name val="ＭＳ Ｐ明朝"/>
      <family val="1"/>
      <charset val="128"/>
    </font>
    <font>
      <sz val="16"/>
      <color rgb="FFFF0000"/>
      <name val="ＭＳ Ｐ明朝"/>
      <family val="1"/>
      <charset val="128"/>
    </font>
    <font>
      <sz val="18"/>
      <color rgb="FFFF0000"/>
      <name val="ＭＳ Ｐ明朝"/>
      <family val="1"/>
      <charset val="128"/>
    </font>
    <font>
      <sz val="12"/>
      <color rgb="FF0070C0"/>
      <name val="ＭＳ Ｐ明朝"/>
      <family val="1"/>
      <charset val="128"/>
    </font>
    <font>
      <sz val="11"/>
      <name val="ＭＳ Ｐゴシック"/>
      <family val="2"/>
      <charset val="128"/>
      <scheme val="minor"/>
    </font>
    <font>
      <sz val="14"/>
      <name val="ＭＳ Ｐ明朝"/>
      <family val="1"/>
      <charset val="128"/>
    </font>
    <font>
      <b/>
      <sz val="12"/>
      <name val="ＭＳ Ｐ明朝"/>
      <family val="1"/>
      <charset val="128"/>
    </font>
    <font>
      <b/>
      <sz val="11"/>
      <name val="ＭＳ Ｐ明朝"/>
      <family val="1"/>
      <charset val="128"/>
    </font>
    <font>
      <sz val="20"/>
      <name val="ＭＳ Ｐ明朝"/>
      <family val="1"/>
      <charset val="128"/>
    </font>
    <font>
      <sz val="28"/>
      <name val="ＭＳ Ｐ明朝"/>
      <family val="1"/>
      <charset val="128"/>
    </font>
    <font>
      <sz val="18"/>
      <name val="ＭＳ Ｐ明朝"/>
      <family val="1"/>
      <charset val="128"/>
    </font>
    <font>
      <sz val="16"/>
      <name val="ＭＳ Ｐ明朝"/>
      <family val="1"/>
      <charset val="128"/>
    </font>
    <font>
      <b/>
      <sz val="20"/>
      <name val="ＭＳ Ｐ明朝"/>
      <family val="1"/>
      <charset val="128"/>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9"/>
        <bgColor indexed="64"/>
      </patternFill>
    </fill>
  </fills>
  <borders count="79">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hair">
        <color indexed="64"/>
      </top>
      <bottom/>
      <diagonal/>
    </border>
    <border>
      <left style="hair">
        <color indexed="64"/>
      </left>
      <right/>
      <top style="medium">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style="hair">
        <color indexed="64"/>
      </left>
      <right/>
      <top/>
      <bottom style="medium">
        <color indexed="64"/>
      </bottom>
      <diagonal/>
    </border>
    <border>
      <left/>
      <right style="hair">
        <color indexed="64"/>
      </right>
      <top style="hair">
        <color indexed="64"/>
      </top>
      <bottom style="hair">
        <color indexed="64"/>
      </bottom>
      <diagonal/>
    </border>
    <border>
      <left/>
      <right style="thin">
        <color indexed="64"/>
      </right>
      <top/>
      <bottom style="hair">
        <color indexed="64"/>
      </bottom>
      <diagonal/>
    </border>
    <border>
      <left style="medium">
        <color indexed="64"/>
      </left>
      <right/>
      <top/>
      <bottom style="hair">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946">
    <xf numFmtId="0" fontId="0" fillId="0" borderId="0" xfId="0">
      <alignment vertical="center"/>
    </xf>
    <xf numFmtId="0" fontId="2" fillId="0" borderId="0" xfId="0" applyFont="1">
      <alignment vertical="center"/>
    </xf>
    <xf numFmtId="0" fontId="2" fillId="0" borderId="3" xfId="0" applyFont="1" applyBorder="1">
      <alignment vertical="center"/>
    </xf>
    <xf numFmtId="0" fontId="2" fillId="0" borderId="2"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8" xfId="0" applyFont="1" applyBorder="1">
      <alignment vertical="center"/>
    </xf>
    <xf numFmtId="0" fontId="2" fillId="0" borderId="0" xfId="0" applyFont="1" applyBorder="1" applyAlignment="1">
      <alignment vertical="center"/>
    </xf>
    <xf numFmtId="0" fontId="2" fillId="0" borderId="18" xfId="0" applyFont="1" applyBorder="1">
      <alignment vertical="center"/>
    </xf>
    <xf numFmtId="0" fontId="2" fillId="0" borderId="20" xfId="0" applyFont="1" applyBorder="1">
      <alignment vertical="center"/>
    </xf>
    <xf numFmtId="0" fontId="2" fillId="0" borderId="22" xfId="0" applyFont="1" applyBorder="1">
      <alignment vertical="center"/>
    </xf>
    <xf numFmtId="0" fontId="2" fillId="0" borderId="24" xfId="0" applyFont="1" applyBorder="1">
      <alignment vertical="center"/>
    </xf>
    <xf numFmtId="0" fontId="4" fillId="0" borderId="0" xfId="0" applyFont="1" applyBorder="1" applyAlignment="1">
      <alignment vertical="center"/>
    </xf>
    <xf numFmtId="0" fontId="2" fillId="0" borderId="0" xfId="0" applyFont="1" applyBorder="1" applyAlignment="1">
      <alignment vertical="top" wrapText="1"/>
    </xf>
    <xf numFmtId="0" fontId="4" fillId="0" borderId="0" xfId="0" applyFont="1" applyBorder="1">
      <alignment vertical="center"/>
    </xf>
    <xf numFmtId="0" fontId="2" fillId="0" borderId="20" xfId="0" applyFont="1" applyBorder="1" applyAlignment="1">
      <alignment vertical="center"/>
    </xf>
    <xf numFmtId="0" fontId="2" fillId="0" borderId="19" xfId="0" applyFont="1" applyBorder="1" applyAlignment="1">
      <alignment vertical="center"/>
    </xf>
    <xf numFmtId="0" fontId="2" fillId="0" borderId="32" xfId="0" applyFont="1" applyBorder="1" applyAlignment="1">
      <alignment vertical="center"/>
    </xf>
    <xf numFmtId="0" fontId="2" fillId="0" borderId="35" xfId="0" applyFont="1" applyBorder="1" applyAlignment="1">
      <alignment vertical="center"/>
    </xf>
    <xf numFmtId="0" fontId="2" fillId="0" borderId="31" xfId="0" applyFont="1" applyBorder="1" applyAlignment="1">
      <alignment vertical="center"/>
    </xf>
    <xf numFmtId="0" fontId="2" fillId="0" borderId="26" xfId="0" applyFont="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2" fillId="0" borderId="0" xfId="0" applyFont="1" applyFill="1" applyBorder="1" applyAlignment="1">
      <alignment vertical="center"/>
    </xf>
    <xf numFmtId="0" fontId="2" fillId="0" borderId="0" xfId="0" applyFont="1" applyFill="1" applyBorder="1" applyAlignment="1">
      <alignment vertical="top" wrapText="1"/>
    </xf>
    <xf numFmtId="0" fontId="2" fillId="0" borderId="0" xfId="0" applyFont="1" applyFill="1" applyBorder="1" applyAlignment="1">
      <alignment vertical="center" wrapText="1"/>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2" fillId="0" borderId="0" xfId="0" applyFont="1" applyFill="1" applyBorder="1">
      <alignment vertical="center"/>
    </xf>
    <xf numFmtId="0" fontId="4" fillId="0" borderId="19" xfId="0" applyFont="1" applyFill="1" applyBorder="1" applyAlignment="1">
      <alignment vertical="center"/>
    </xf>
    <xf numFmtId="0" fontId="2" fillId="0" borderId="19" xfId="0" applyFont="1" applyFill="1" applyBorder="1" applyAlignment="1">
      <alignment vertical="center"/>
    </xf>
    <xf numFmtId="0" fontId="5" fillId="0" borderId="19" xfId="0" applyFont="1" applyFill="1" applyBorder="1" applyAlignment="1">
      <alignment vertical="center"/>
    </xf>
    <xf numFmtId="0" fontId="7" fillId="0" borderId="0" xfId="0" applyFont="1">
      <alignment vertical="center"/>
    </xf>
    <xf numFmtId="0" fontId="2" fillId="0" borderId="0" xfId="0" applyFont="1" applyBorder="1" applyAlignment="1">
      <alignment vertical="center" wrapText="1"/>
    </xf>
    <xf numFmtId="0" fontId="13" fillId="0" borderId="0" xfId="0" applyFont="1" applyBorder="1" applyAlignment="1">
      <alignment vertical="center"/>
    </xf>
    <xf numFmtId="0" fontId="13" fillId="0" borderId="0" xfId="0" applyFont="1" applyBorder="1">
      <alignment vertical="center"/>
    </xf>
    <xf numFmtId="0" fontId="13" fillId="0" borderId="0" xfId="0" applyFont="1" applyBorder="1" applyAlignment="1">
      <alignment vertical="top" wrapText="1"/>
    </xf>
    <xf numFmtId="0" fontId="13" fillId="0" borderId="0" xfId="0" applyFont="1" applyBorder="1" applyAlignment="1">
      <alignment horizontal="left" vertical="top"/>
    </xf>
    <xf numFmtId="0" fontId="13" fillId="0" borderId="0" xfId="0" applyFont="1" applyBorder="1" applyAlignment="1">
      <alignment vertical="center" wrapText="1"/>
    </xf>
    <xf numFmtId="0" fontId="3" fillId="0" borderId="0" xfId="0" applyFont="1" applyBorder="1" applyAlignment="1">
      <alignment horizontal="left" vertical="center"/>
    </xf>
    <xf numFmtId="0" fontId="4" fillId="0" borderId="6" xfId="0" applyFont="1" applyBorder="1" applyAlignment="1">
      <alignment vertical="top" wrapText="1"/>
    </xf>
    <xf numFmtId="0" fontId="2" fillId="0" borderId="27" xfId="0" applyFont="1" applyBorder="1">
      <alignment vertical="center"/>
    </xf>
    <xf numFmtId="0" fontId="9" fillId="0" borderId="0" xfId="0" applyFont="1" applyBorder="1" applyAlignment="1">
      <alignment vertical="center"/>
    </xf>
    <xf numFmtId="0" fontId="9" fillId="0" borderId="0" xfId="0" applyFont="1" applyBorder="1" applyAlignment="1">
      <alignment vertical="center" wrapText="1"/>
    </xf>
    <xf numFmtId="0" fontId="2" fillId="0" borderId="0" xfId="0" applyFont="1" applyBorder="1" applyAlignment="1">
      <alignment vertical="center" textRotation="255"/>
    </xf>
    <xf numFmtId="0" fontId="9" fillId="0" borderId="0" xfId="0" applyFont="1" applyBorder="1" applyAlignment="1">
      <alignment vertical="center" shrinkToFit="1"/>
    </xf>
    <xf numFmtId="0" fontId="2" fillId="0" borderId="15" xfId="0" applyFont="1" applyBorder="1" applyAlignment="1">
      <alignment vertical="center"/>
    </xf>
    <xf numFmtId="0" fontId="2" fillId="0" borderId="26" xfId="0" applyFont="1" applyBorder="1">
      <alignment vertical="center"/>
    </xf>
    <xf numFmtId="0" fontId="2" fillId="0" borderId="29" xfId="0" applyFont="1" applyBorder="1">
      <alignment vertical="center"/>
    </xf>
    <xf numFmtId="0" fontId="2" fillId="0" borderId="20" xfId="0" applyFont="1" applyFill="1" applyBorder="1">
      <alignment vertical="center"/>
    </xf>
    <xf numFmtId="0" fontId="2" fillId="0" borderId="32" xfId="0" applyFont="1" applyBorder="1" applyAlignment="1">
      <alignment vertical="top" wrapText="1"/>
    </xf>
    <xf numFmtId="0" fontId="2" fillId="0" borderId="31" xfId="0" applyFont="1" applyBorder="1" applyAlignment="1">
      <alignment vertical="top" wrapText="1"/>
    </xf>
    <xf numFmtId="0" fontId="10" fillId="0" borderId="32" xfId="0" applyFont="1" applyBorder="1" applyAlignment="1">
      <alignment vertical="center"/>
    </xf>
    <xf numFmtId="0" fontId="10" fillId="0" borderId="35" xfId="0" applyFont="1" applyBorder="1" applyAlignment="1">
      <alignment vertical="center"/>
    </xf>
    <xf numFmtId="0" fontId="10" fillId="0" borderId="36" xfId="0" applyFont="1" applyBorder="1" applyAlignment="1">
      <alignment vertical="center"/>
    </xf>
    <xf numFmtId="0" fontId="2" fillId="0" borderId="36" xfId="0" applyFont="1" applyBorder="1" applyAlignment="1">
      <alignment vertical="center"/>
    </xf>
    <xf numFmtId="0" fontId="2" fillId="0" borderId="38" xfId="0" applyFont="1" applyBorder="1" applyAlignment="1">
      <alignment vertical="center"/>
    </xf>
    <xf numFmtId="0" fontId="2" fillId="0" borderId="48" xfId="0" applyFont="1" applyBorder="1" applyAlignment="1">
      <alignment vertical="center"/>
    </xf>
    <xf numFmtId="0" fontId="2" fillId="0" borderId="38" xfId="0" applyFont="1" applyBorder="1" applyAlignment="1">
      <alignment vertical="top" wrapText="1"/>
    </xf>
    <xf numFmtId="0" fontId="4" fillId="0" borderId="2" xfId="0" applyFont="1" applyBorder="1" applyAlignment="1">
      <alignment vertical="center"/>
    </xf>
    <xf numFmtId="0" fontId="7" fillId="0" borderId="0" xfId="0" applyFont="1" applyBorder="1">
      <alignment vertical="center"/>
    </xf>
    <xf numFmtId="0" fontId="10" fillId="0" borderId="0" xfId="0" applyFont="1" applyBorder="1" applyAlignment="1">
      <alignment vertical="center"/>
    </xf>
    <xf numFmtId="0" fontId="10" fillId="0" borderId="31" xfId="0" applyFont="1" applyBorder="1" applyAlignment="1">
      <alignment vertical="center"/>
    </xf>
    <xf numFmtId="0" fontId="15" fillId="0" borderId="0" xfId="0" applyFont="1" applyBorder="1" applyAlignment="1">
      <alignment vertical="center"/>
    </xf>
    <xf numFmtId="0" fontId="10" fillId="0" borderId="37" xfId="0" applyFont="1" applyBorder="1" applyAlignment="1">
      <alignment vertical="center"/>
    </xf>
    <xf numFmtId="0" fontId="10" fillId="0" borderId="38" xfId="0" applyFont="1" applyBorder="1" applyAlignment="1">
      <alignment vertical="center"/>
    </xf>
    <xf numFmtId="0" fontId="2" fillId="0" borderId="3" xfId="0" applyFont="1" applyBorder="1" applyAlignment="1">
      <alignment vertical="center"/>
    </xf>
    <xf numFmtId="0" fontId="2" fillId="0" borderId="2" xfId="0" applyFont="1" applyBorder="1" applyAlignment="1">
      <alignment vertical="center"/>
    </xf>
    <xf numFmtId="0" fontId="2" fillId="0" borderId="24"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13" fillId="0" borderId="0" xfId="0" applyFont="1" applyBorder="1" applyAlignment="1">
      <alignment horizontal="left" vertical="top" wrapText="1"/>
    </xf>
    <xf numFmtId="0" fontId="2" fillId="0" borderId="2" xfId="0" applyFont="1" applyBorder="1" applyAlignment="1">
      <alignment vertical="top"/>
    </xf>
    <xf numFmtId="0" fontId="2" fillId="0" borderId="8" xfId="0" applyFont="1" applyBorder="1" applyAlignment="1">
      <alignment vertical="top"/>
    </xf>
    <xf numFmtId="0" fontId="2" fillId="0" borderId="29" xfId="0" applyFont="1" applyBorder="1" applyAlignment="1">
      <alignment vertical="center"/>
    </xf>
    <xf numFmtId="0" fontId="4" fillId="0" borderId="8" xfId="0" applyFont="1" applyBorder="1" applyAlignment="1">
      <alignment vertical="center"/>
    </xf>
    <xf numFmtId="0" fontId="4" fillId="0" borderId="0" xfId="0" applyFont="1" applyBorder="1" applyAlignment="1">
      <alignment vertical="top" wrapText="1"/>
    </xf>
    <xf numFmtId="0" fontId="13" fillId="0" borderId="20" xfId="0" applyFont="1" applyBorder="1" applyAlignment="1">
      <alignment vertical="top" wrapText="1"/>
    </xf>
    <xf numFmtId="0" fontId="16" fillId="0" borderId="0" xfId="0" applyFont="1">
      <alignment vertical="center"/>
    </xf>
    <xf numFmtId="0" fontId="4" fillId="0" borderId="26" xfId="0" applyFont="1" applyBorder="1" applyAlignment="1">
      <alignment vertical="top" wrapText="1"/>
    </xf>
    <xf numFmtId="0" fontId="20" fillId="0" borderId="0" xfId="0" applyFont="1" applyBorder="1" applyAlignment="1">
      <alignment vertical="center" wrapText="1"/>
    </xf>
    <xf numFmtId="0" fontId="21" fillId="0" borderId="0" xfId="0" applyFont="1" applyBorder="1" applyAlignment="1">
      <alignment vertical="center" wrapText="1"/>
    </xf>
    <xf numFmtId="0" fontId="4" fillId="0" borderId="2" xfId="0" applyFont="1" applyBorder="1" applyAlignment="1">
      <alignment vertical="center" wrapText="1"/>
    </xf>
    <xf numFmtId="0" fontId="4" fillId="0" borderId="8" xfId="0" applyFont="1" applyBorder="1" applyAlignment="1">
      <alignment vertical="center" wrapText="1"/>
    </xf>
    <xf numFmtId="0" fontId="9" fillId="0" borderId="0" xfId="0" applyFont="1" applyBorder="1" applyAlignment="1">
      <alignment horizontal="center" vertical="center"/>
    </xf>
    <xf numFmtId="0" fontId="19" fillId="0" borderId="0" xfId="0" applyFont="1" applyBorder="1" applyAlignment="1">
      <alignment vertical="center"/>
    </xf>
    <xf numFmtId="0" fontId="22" fillId="0" borderId="3" xfId="0" applyFont="1" applyBorder="1" applyAlignment="1">
      <alignment vertical="center"/>
    </xf>
    <xf numFmtId="0" fontId="22" fillId="0" borderId="2" xfId="0" applyFont="1" applyBorder="1" applyAlignment="1">
      <alignment vertical="center"/>
    </xf>
    <xf numFmtId="0" fontId="22" fillId="0" borderId="7" xfId="0" applyFont="1" applyBorder="1" applyAlignment="1">
      <alignment vertical="center"/>
    </xf>
    <xf numFmtId="0" fontId="22" fillId="0" borderId="8" xfId="0" applyFont="1" applyBorder="1" applyAlignment="1">
      <alignment vertical="center"/>
    </xf>
    <xf numFmtId="0" fontId="10" fillId="0" borderId="5" xfId="0" applyFont="1" applyBorder="1" applyAlignment="1">
      <alignment vertical="center"/>
    </xf>
    <xf numFmtId="0" fontId="10" fillId="0" borderId="0" xfId="0" applyFont="1" applyBorder="1">
      <alignment vertical="center"/>
    </xf>
    <xf numFmtId="0" fontId="10" fillId="0" borderId="6" xfId="0" applyFont="1" applyBorder="1">
      <alignment vertical="center"/>
    </xf>
    <xf numFmtId="0" fontId="10" fillId="0" borderId="8" xfId="0" applyFont="1" applyBorder="1">
      <alignment vertical="center"/>
    </xf>
    <xf numFmtId="0" fontId="10" fillId="0" borderId="9" xfId="0" applyFont="1" applyBorder="1">
      <alignment vertical="center"/>
    </xf>
    <xf numFmtId="0" fontId="10" fillId="0" borderId="3" xfId="0" applyFont="1" applyBorder="1" applyAlignment="1">
      <alignment vertical="center"/>
    </xf>
    <xf numFmtId="0" fontId="10" fillId="0" borderId="2"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22" fillId="0" borderId="5" xfId="0" applyFont="1" applyBorder="1" applyAlignment="1">
      <alignment vertical="center"/>
    </xf>
    <xf numFmtId="0" fontId="22" fillId="0" borderId="0" xfId="0" applyFont="1" applyBorder="1" applyAlignment="1">
      <alignment vertical="center"/>
    </xf>
    <xf numFmtId="0" fontId="10" fillId="0" borderId="5" xfId="0" applyFont="1" applyBorder="1">
      <alignment vertical="center"/>
    </xf>
    <xf numFmtId="0" fontId="10" fillId="0" borderId="7" xfId="0" applyFont="1" applyBorder="1">
      <alignment vertical="center"/>
    </xf>
    <xf numFmtId="0" fontId="19" fillId="0" borderId="27" xfId="0" applyFont="1" applyBorder="1" applyAlignment="1">
      <alignment vertical="center"/>
    </xf>
    <xf numFmtId="0" fontId="2" fillId="0" borderId="48" xfId="0" applyFont="1" applyBorder="1">
      <alignment vertical="center"/>
    </xf>
    <xf numFmtId="0" fontId="2" fillId="0" borderId="31" xfId="0" applyFont="1" applyBorder="1">
      <alignment vertical="center"/>
    </xf>
    <xf numFmtId="0" fontId="2" fillId="0" borderId="34" xfId="0" applyFont="1" applyBorder="1" applyAlignment="1">
      <alignment vertical="center"/>
    </xf>
    <xf numFmtId="0" fontId="2" fillId="0" borderId="52" xfId="0" applyFont="1" applyBorder="1" applyAlignment="1">
      <alignment vertical="center"/>
    </xf>
    <xf numFmtId="0" fontId="2" fillId="0" borderId="54" xfId="0" applyFont="1" applyBorder="1" applyAlignment="1">
      <alignment vertical="center"/>
    </xf>
    <xf numFmtId="0" fontId="2" fillId="0" borderId="55" xfId="0" applyFont="1" applyBorder="1" applyAlignment="1">
      <alignment vertical="center"/>
    </xf>
    <xf numFmtId="0" fontId="2" fillId="0" borderId="56" xfId="0" applyFont="1" applyBorder="1" applyAlignment="1">
      <alignment vertical="center"/>
    </xf>
    <xf numFmtId="0" fontId="2" fillId="0" borderId="57" xfId="0" applyFont="1" applyBorder="1" applyAlignment="1">
      <alignment vertical="center"/>
    </xf>
    <xf numFmtId="0" fontId="2" fillId="0" borderId="58" xfId="0" applyFont="1" applyBorder="1" applyAlignment="1">
      <alignment vertical="center"/>
    </xf>
    <xf numFmtId="0" fontId="2" fillId="0" borderId="38" xfId="0" applyFont="1" applyBorder="1">
      <alignment vertical="center"/>
    </xf>
    <xf numFmtId="0" fontId="2" fillId="0" borderId="34" xfId="0" applyFont="1" applyBorder="1">
      <alignment vertical="center"/>
    </xf>
    <xf numFmtId="0" fontId="2" fillId="0" borderId="52" xfId="0" applyFont="1" applyBorder="1">
      <alignment vertical="center"/>
    </xf>
    <xf numFmtId="0" fontId="2" fillId="0" borderId="54" xfId="0" applyFont="1" applyBorder="1">
      <alignment vertical="center"/>
    </xf>
    <xf numFmtId="0" fontId="2" fillId="0" borderId="56" xfId="0" applyFont="1" applyBorder="1">
      <alignment vertical="center"/>
    </xf>
    <xf numFmtId="0" fontId="2" fillId="0" borderId="58" xfId="0" applyFont="1" applyBorder="1">
      <alignment vertical="center"/>
    </xf>
    <xf numFmtId="0" fontId="2" fillId="0" borderId="60" xfId="0" applyFont="1" applyBorder="1" applyAlignment="1">
      <alignment vertical="center"/>
    </xf>
    <xf numFmtId="0" fontId="2" fillId="0" borderId="61" xfId="0" applyFont="1" applyBorder="1" applyAlignment="1">
      <alignment vertical="center"/>
    </xf>
    <xf numFmtId="0" fontId="4" fillId="0" borderId="38" xfId="0" applyFont="1" applyBorder="1" applyAlignment="1">
      <alignment vertical="center"/>
    </xf>
    <xf numFmtId="0" fontId="4" fillId="0" borderId="30" xfId="0" applyFont="1" applyBorder="1" applyAlignment="1">
      <alignment vertical="center"/>
    </xf>
    <xf numFmtId="0" fontId="4" fillId="0" borderId="32" xfId="0" applyFont="1" applyBorder="1" applyAlignment="1">
      <alignment vertical="center"/>
    </xf>
    <xf numFmtId="0" fontId="4" fillId="0" borderId="4" xfId="0" applyFont="1" applyBorder="1" applyAlignment="1">
      <alignment vertical="center"/>
    </xf>
    <xf numFmtId="0" fontId="4" fillId="0" borderId="26" xfId="0" applyFont="1" applyBorder="1" applyAlignment="1">
      <alignment vertical="center"/>
    </xf>
    <xf numFmtId="0" fontId="4" fillId="0" borderId="27" xfId="0" applyFont="1" applyBorder="1" applyAlignment="1">
      <alignment vertical="center"/>
    </xf>
    <xf numFmtId="0" fontId="18" fillId="0" borderId="0" xfId="0" applyFont="1" applyBorder="1" applyAlignment="1">
      <alignment vertical="center" shrinkToFit="1"/>
    </xf>
    <xf numFmtId="0" fontId="9" fillId="0" borderId="0" xfId="0" applyFont="1">
      <alignment vertical="center"/>
    </xf>
    <xf numFmtId="0" fontId="8" fillId="0" borderId="0" xfId="0" applyFont="1" applyFill="1" applyBorder="1" applyAlignment="1">
      <alignment vertical="center"/>
    </xf>
    <xf numFmtId="0" fontId="2" fillId="0" borderId="0" xfId="0" applyFont="1" applyFill="1">
      <alignment vertical="center"/>
    </xf>
    <xf numFmtId="0" fontId="0" fillId="0" borderId="0" xfId="0" applyFill="1">
      <alignment vertical="center"/>
    </xf>
    <xf numFmtId="0" fontId="6" fillId="0" borderId="0" xfId="0" applyFont="1" applyFill="1" applyBorder="1" applyAlignment="1">
      <alignment horizontal="center" vertical="center"/>
    </xf>
    <xf numFmtId="0" fontId="12" fillId="0" borderId="0" xfId="0" applyFont="1" applyFill="1" applyBorder="1" applyAlignment="1">
      <alignment vertical="center"/>
    </xf>
    <xf numFmtId="0" fontId="4" fillId="0" borderId="53" xfId="0" applyFont="1" applyBorder="1" applyAlignment="1">
      <alignment vertical="center"/>
    </xf>
    <xf numFmtId="0" fontId="4" fillId="0" borderId="15" xfId="0" applyFont="1" applyBorder="1" applyAlignment="1">
      <alignment vertical="center"/>
    </xf>
    <xf numFmtId="0" fontId="4" fillId="0" borderId="60" xfId="0" applyFont="1" applyBorder="1">
      <alignment vertical="center"/>
    </xf>
    <xf numFmtId="0" fontId="4" fillId="0" borderId="2" xfId="0" applyFont="1" applyBorder="1">
      <alignment vertical="center"/>
    </xf>
    <xf numFmtId="0" fontId="17" fillId="0" borderId="0" xfId="0" applyFont="1" applyBorder="1" applyAlignment="1">
      <alignment vertical="center"/>
    </xf>
    <xf numFmtId="0" fontId="10" fillId="0" borderId="63" xfId="0" applyFont="1" applyBorder="1" applyAlignment="1">
      <alignment vertical="center"/>
    </xf>
    <xf numFmtId="0" fontId="4" fillId="0" borderId="0" xfId="0" applyFont="1" applyFill="1" applyBorder="1" applyAlignment="1">
      <alignment horizontal="right" vertical="center"/>
    </xf>
    <xf numFmtId="0" fontId="2" fillId="0" borderId="0" xfId="0" applyFont="1" applyFill="1" applyBorder="1" applyAlignment="1">
      <alignment horizontal="center" vertical="center"/>
    </xf>
    <xf numFmtId="0" fontId="17" fillId="0" borderId="0" xfId="0" applyFont="1" applyFill="1" applyBorder="1" applyAlignment="1">
      <alignment vertical="center"/>
    </xf>
    <xf numFmtId="38" fontId="5" fillId="0" borderId="0" xfId="1" applyFont="1" applyFill="1" applyBorder="1" applyAlignment="1">
      <alignment vertical="center"/>
    </xf>
    <xf numFmtId="0" fontId="2" fillId="0" borderId="0" xfId="0" applyFont="1" applyFill="1" applyAlignment="1">
      <alignment vertical="center"/>
    </xf>
    <xf numFmtId="0" fontId="2" fillId="0" borderId="48" xfId="0" applyFont="1" applyBorder="1" applyAlignment="1">
      <alignment vertical="top" wrapText="1"/>
    </xf>
    <xf numFmtId="0" fontId="4" fillId="0" borderId="34" xfId="0" applyFont="1" applyBorder="1" applyAlignment="1">
      <alignment vertical="center"/>
    </xf>
    <xf numFmtId="0" fontId="13" fillId="0" borderId="2" xfId="0" applyFont="1" applyBorder="1" applyAlignment="1">
      <alignment vertical="center"/>
    </xf>
    <xf numFmtId="0" fontId="13" fillId="0" borderId="4" xfId="0" applyFont="1" applyBorder="1" applyAlignment="1">
      <alignment vertical="center"/>
    </xf>
    <xf numFmtId="0" fontId="13" fillId="0" borderId="8" xfId="0" applyFont="1" applyBorder="1" applyAlignment="1">
      <alignment vertical="center"/>
    </xf>
    <xf numFmtId="0" fontId="13" fillId="0" borderId="9" xfId="0" applyFont="1" applyBorder="1" applyAlignment="1">
      <alignment vertical="center"/>
    </xf>
    <xf numFmtId="0" fontId="12" fillId="0" borderId="2" xfId="0" applyFont="1" applyBorder="1" applyAlignment="1">
      <alignment vertical="center"/>
    </xf>
    <xf numFmtId="0" fontId="12" fillId="0" borderId="4" xfId="0" applyFont="1" applyBorder="1" applyAlignment="1">
      <alignment vertical="center"/>
    </xf>
    <xf numFmtId="0" fontId="12" fillId="0" borderId="8" xfId="0" applyFont="1" applyBorder="1" applyAlignment="1">
      <alignment vertical="center"/>
    </xf>
    <xf numFmtId="0" fontId="12" fillId="0" borderId="9" xfId="0" applyFont="1" applyBorder="1" applyAlignment="1">
      <alignment vertical="center"/>
    </xf>
    <xf numFmtId="0" fontId="23" fillId="0" borderId="0" xfId="0" applyFont="1" applyFill="1">
      <alignment vertical="center"/>
    </xf>
    <xf numFmtId="0" fontId="12" fillId="0" borderId="0" xfId="0" applyFont="1" applyFill="1">
      <alignment vertical="center"/>
    </xf>
    <xf numFmtId="0" fontId="12" fillId="0" borderId="0" xfId="0" applyFont="1" applyFill="1" applyAlignment="1">
      <alignment vertical="center"/>
    </xf>
    <xf numFmtId="0" fontId="8" fillId="0" borderId="32" xfId="0" applyFont="1" applyBorder="1" applyAlignment="1">
      <alignment vertical="center" shrinkToFit="1"/>
    </xf>
    <xf numFmtId="0" fontId="4" fillId="0" borderId="30" xfId="0" applyFont="1" applyBorder="1">
      <alignment vertical="center"/>
    </xf>
    <xf numFmtId="0" fontId="13" fillId="0" borderId="3" xfId="0" applyFont="1" applyBorder="1" applyAlignment="1">
      <alignment vertical="center"/>
    </xf>
    <xf numFmtId="0" fontId="7" fillId="0" borderId="19" xfId="0" applyFont="1" applyFill="1" applyBorder="1" applyAlignment="1">
      <alignment vertical="center"/>
    </xf>
    <xf numFmtId="0" fontId="13" fillId="0" borderId="0" xfId="0" applyFont="1" applyFill="1" applyBorder="1" applyAlignment="1">
      <alignment vertical="center"/>
    </xf>
    <xf numFmtId="0" fontId="8" fillId="0" borderId="19" xfId="0" applyFont="1" applyFill="1" applyBorder="1" applyAlignment="1">
      <alignment vertical="top" wrapText="1"/>
    </xf>
    <xf numFmtId="0" fontId="8" fillId="0" borderId="20" xfId="0" applyFont="1" applyFill="1" applyBorder="1" applyAlignment="1">
      <alignment vertical="top" wrapText="1"/>
    </xf>
    <xf numFmtId="0" fontId="8" fillId="0" borderId="21" xfId="0" applyFont="1" applyFill="1" applyBorder="1" applyAlignment="1">
      <alignment vertical="top" wrapText="1"/>
    </xf>
    <xf numFmtId="0" fontId="8" fillId="0" borderId="22" xfId="0" applyFont="1" applyFill="1" applyBorder="1" applyAlignment="1">
      <alignment vertical="top" wrapText="1"/>
    </xf>
    <xf numFmtId="0" fontId="2" fillId="0" borderId="57" xfId="0" applyFont="1" applyBorder="1">
      <alignment vertical="center"/>
    </xf>
    <xf numFmtId="0" fontId="4" fillId="0" borderId="40" xfId="0" applyFont="1" applyBorder="1" applyAlignment="1">
      <alignment vertical="center"/>
    </xf>
    <xf numFmtId="0" fontId="4" fillId="0" borderId="66" xfId="0" applyFont="1" applyBorder="1" applyAlignment="1">
      <alignment vertical="center"/>
    </xf>
    <xf numFmtId="0" fontId="4" fillId="0" borderId="48" xfId="0" applyFont="1" applyBorder="1" applyAlignment="1">
      <alignment vertical="center"/>
    </xf>
    <xf numFmtId="0" fontId="4" fillId="0" borderId="52" xfId="0" applyFont="1" applyBorder="1" applyAlignment="1">
      <alignment vertical="center"/>
    </xf>
    <xf numFmtId="0" fontId="4" fillId="0" borderId="31" xfId="0" applyFont="1" applyBorder="1" applyAlignment="1">
      <alignment vertical="center"/>
    </xf>
    <xf numFmtId="0" fontId="4" fillId="0" borderId="29" xfId="0" applyFont="1" applyBorder="1" applyAlignment="1">
      <alignment vertical="center"/>
    </xf>
    <xf numFmtId="0" fontId="4" fillId="0" borderId="26" xfId="0" applyFont="1" applyBorder="1" applyAlignment="1">
      <alignment horizontal="center" vertical="top" wrapText="1"/>
    </xf>
    <xf numFmtId="0" fontId="2" fillId="0" borderId="41" xfId="0" applyFont="1" applyBorder="1" applyAlignment="1">
      <alignment vertical="center"/>
    </xf>
    <xf numFmtId="0" fontId="2" fillId="0" borderId="40" xfId="0" applyFont="1" applyBorder="1" applyAlignment="1">
      <alignment vertical="center"/>
    </xf>
    <xf numFmtId="0" fontId="2" fillId="0" borderId="68" xfId="0" applyFont="1" applyBorder="1" applyAlignment="1">
      <alignment vertical="center"/>
    </xf>
    <xf numFmtId="0" fontId="8" fillId="0" borderId="40" xfId="0" applyFont="1" applyBorder="1" applyAlignment="1">
      <alignment vertical="center" shrinkToFit="1"/>
    </xf>
    <xf numFmtId="0" fontId="2" fillId="0" borderId="69" xfId="0" applyFont="1" applyBorder="1" applyAlignment="1">
      <alignment vertical="center"/>
    </xf>
    <xf numFmtId="0" fontId="4" fillId="0" borderId="70" xfId="0" applyFont="1" applyBorder="1" applyAlignment="1">
      <alignment vertical="center"/>
    </xf>
    <xf numFmtId="0" fontId="4" fillId="0" borderId="55" xfId="0" applyFont="1" applyBorder="1" applyAlignment="1">
      <alignment vertical="center"/>
    </xf>
    <xf numFmtId="0" fontId="4" fillId="0" borderId="58" xfId="0" applyFont="1" applyBorder="1" applyAlignment="1">
      <alignment vertical="center"/>
    </xf>
    <xf numFmtId="0" fontId="4" fillId="0" borderId="61" xfId="0" applyFont="1" applyBorder="1" applyAlignment="1">
      <alignment vertical="center"/>
    </xf>
    <xf numFmtId="0" fontId="8" fillId="0" borderId="37" xfId="0" applyFont="1" applyBorder="1" applyAlignment="1">
      <alignment vertical="center"/>
    </xf>
    <xf numFmtId="0" fontId="8" fillId="0" borderId="38" xfId="0" applyFont="1" applyBorder="1" applyAlignment="1">
      <alignment vertical="center"/>
    </xf>
    <xf numFmtId="0" fontId="10" fillId="0" borderId="48" xfId="0" applyFont="1" applyBorder="1" applyAlignment="1">
      <alignment vertical="center"/>
    </xf>
    <xf numFmtId="0" fontId="2" fillId="0" borderId="37" xfId="0" applyFont="1" applyBorder="1" applyAlignment="1">
      <alignment vertical="center"/>
    </xf>
    <xf numFmtId="0" fontId="2" fillId="0" borderId="63" xfId="0" applyFont="1" applyBorder="1" applyAlignment="1">
      <alignment vertical="center"/>
    </xf>
    <xf numFmtId="0" fontId="10" fillId="0" borderId="44" xfId="0" applyFont="1" applyBorder="1" applyAlignment="1">
      <alignment vertical="center"/>
    </xf>
    <xf numFmtId="0" fontId="10" fillId="0" borderId="42" xfId="0" applyFont="1" applyBorder="1" applyAlignment="1">
      <alignment vertical="center"/>
    </xf>
    <xf numFmtId="0" fontId="10" fillId="0" borderId="43" xfId="0" applyFont="1" applyBorder="1" applyAlignment="1">
      <alignment vertical="center"/>
    </xf>
    <xf numFmtId="0" fontId="8" fillId="0" borderId="38" xfId="0" applyFont="1" applyBorder="1" applyAlignment="1">
      <alignment vertical="center" shrinkToFit="1"/>
    </xf>
    <xf numFmtId="0" fontId="10" fillId="0" borderId="72" xfId="0" applyFont="1" applyBorder="1" applyAlignment="1">
      <alignment vertical="center"/>
    </xf>
    <xf numFmtId="0" fontId="2" fillId="0" borderId="44" xfId="0" applyFont="1" applyBorder="1" applyAlignment="1">
      <alignment vertical="center"/>
    </xf>
    <xf numFmtId="0" fontId="2" fillId="0" borderId="42" xfId="0" applyFont="1" applyBorder="1" applyAlignment="1">
      <alignment vertical="center"/>
    </xf>
    <xf numFmtId="0" fontId="2" fillId="0" borderId="43" xfId="0" applyFont="1" applyBorder="1" applyAlignment="1">
      <alignment vertical="center"/>
    </xf>
    <xf numFmtId="0" fontId="2" fillId="0" borderId="72" xfId="0" applyFont="1" applyBorder="1" applyAlignment="1">
      <alignment vertical="top" wrapText="1"/>
    </xf>
    <xf numFmtId="0" fontId="2" fillId="0" borderId="39" xfId="0" applyFont="1" applyBorder="1" applyAlignment="1">
      <alignment vertical="center"/>
    </xf>
    <xf numFmtId="0" fontId="2" fillId="0" borderId="76" xfId="0" applyFont="1" applyBorder="1" applyAlignment="1">
      <alignment vertical="center"/>
    </xf>
    <xf numFmtId="0" fontId="2" fillId="0" borderId="52" xfId="0" applyFont="1" applyBorder="1" applyAlignment="1">
      <alignment vertical="top" wrapText="1"/>
    </xf>
    <xf numFmtId="0" fontId="10" fillId="0" borderId="39" xfId="0" applyFont="1" applyBorder="1" applyAlignment="1">
      <alignment vertical="center"/>
    </xf>
    <xf numFmtId="0" fontId="10" fillId="0" borderId="34" xfId="0" applyFont="1" applyBorder="1" applyAlignment="1">
      <alignment vertical="center"/>
    </xf>
    <xf numFmtId="0" fontId="2" fillId="0" borderId="34" xfId="0" applyFont="1" applyBorder="1" applyAlignment="1">
      <alignment vertical="top" wrapText="1"/>
    </xf>
    <xf numFmtId="0" fontId="10" fillId="0" borderId="76" xfId="0" applyFont="1" applyBorder="1" applyAlignment="1">
      <alignment vertical="center"/>
    </xf>
    <xf numFmtId="0" fontId="10" fillId="0" borderId="52" xfId="0" applyFont="1" applyBorder="1" applyAlignment="1">
      <alignment vertical="center"/>
    </xf>
    <xf numFmtId="0" fontId="2" fillId="0" borderId="39" xfId="0" applyFont="1" applyBorder="1" applyAlignment="1">
      <alignment vertical="top" wrapText="1"/>
    </xf>
    <xf numFmtId="0" fontId="2" fillId="0" borderId="76" xfId="0" applyFont="1" applyBorder="1" applyAlignment="1">
      <alignment vertical="top" wrapText="1"/>
    </xf>
    <xf numFmtId="0" fontId="4" fillId="0" borderId="0" xfId="0" applyFont="1" applyBorder="1" applyAlignment="1">
      <alignment horizontal="center" vertical="center"/>
    </xf>
    <xf numFmtId="0" fontId="8" fillId="0" borderId="2" xfId="0" applyFont="1" applyBorder="1" applyAlignment="1">
      <alignment horizontal="left" vertical="center" shrinkToFit="1"/>
    </xf>
    <xf numFmtId="0" fontId="8" fillId="0" borderId="0" xfId="0" applyFont="1" applyBorder="1" applyAlignment="1">
      <alignment horizontal="left" vertical="center" shrinkToFit="1"/>
    </xf>
    <xf numFmtId="0" fontId="8" fillId="0" borderId="8" xfId="0" applyFont="1" applyBorder="1" applyAlignment="1">
      <alignment horizontal="left" vertical="center" shrinkToFit="1"/>
    </xf>
    <xf numFmtId="0" fontId="4" fillId="0" borderId="0" xfId="0" applyFont="1" applyBorder="1" applyAlignment="1">
      <alignment horizontal="center" vertical="top" wrapText="1"/>
    </xf>
    <xf numFmtId="0" fontId="8" fillId="0" borderId="0" xfId="0" applyFont="1" applyBorder="1" applyAlignment="1">
      <alignment horizontal="left" vertical="center" wrapText="1"/>
    </xf>
    <xf numFmtId="0" fontId="2" fillId="0" borderId="6" xfId="0" applyFont="1" applyBorder="1" applyAlignment="1">
      <alignment horizontal="left" vertical="center"/>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8" fillId="0" borderId="0" xfId="0" applyFont="1" applyBorder="1" applyAlignment="1">
      <alignment horizontal="left" vertical="center"/>
    </xf>
    <xf numFmtId="0" fontId="25" fillId="0" borderId="0" xfId="0" applyFont="1" applyFill="1" applyBorder="1" applyAlignment="1">
      <alignment horizontal="center" vertical="center" textRotation="255" shrinkToFit="1"/>
    </xf>
    <xf numFmtId="0" fontId="12" fillId="0" borderId="0" xfId="0" applyFont="1">
      <alignment vertical="center"/>
    </xf>
    <xf numFmtId="0" fontId="23" fillId="0" borderId="0" xfId="0" applyFont="1">
      <alignment vertical="center"/>
    </xf>
    <xf numFmtId="0" fontId="13" fillId="0" borderId="0" xfId="0" applyFont="1" applyBorder="1" applyAlignment="1">
      <alignment horizontal="center" vertical="center"/>
    </xf>
    <xf numFmtId="0" fontId="13" fillId="0" borderId="0" xfId="0" applyFont="1" applyBorder="1" applyAlignment="1">
      <alignment horizontal="center" vertical="center" wrapText="1"/>
    </xf>
    <xf numFmtId="0" fontId="12" fillId="0" borderId="0" xfId="0" applyFont="1" applyFill="1" applyBorder="1" applyAlignment="1">
      <alignment horizontal="center" vertical="center"/>
    </xf>
    <xf numFmtId="0" fontId="25" fillId="0" borderId="0" xfId="0" applyFont="1" applyFill="1" applyBorder="1" applyAlignment="1">
      <alignment horizontal="center" vertical="center" textRotation="255"/>
    </xf>
    <xf numFmtId="0" fontId="25" fillId="0" borderId="0" xfId="0" applyFont="1" applyFill="1" applyBorder="1" applyAlignment="1">
      <alignment horizontal="center" vertical="center" textRotation="255"/>
    </xf>
    <xf numFmtId="0" fontId="26" fillId="0" borderId="0" xfId="0" applyFont="1">
      <alignment vertical="center"/>
    </xf>
    <xf numFmtId="0" fontId="12" fillId="0" borderId="3" xfId="0" applyFont="1" applyBorder="1">
      <alignment vertical="center"/>
    </xf>
    <xf numFmtId="0" fontId="12" fillId="0" borderId="2" xfId="0" applyFont="1" applyBorder="1">
      <alignment vertical="center"/>
    </xf>
    <xf numFmtId="0" fontId="12" fillId="0" borderId="4" xfId="0" applyFont="1" applyBorder="1">
      <alignment vertical="center"/>
    </xf>
    <xf numFmtId="0" fontId="12" fillId="0" borderId="5" xfId="0" applyFont="1" applyBorder="1">
      <alignment vertical="center"/>
    </xf>
    <xf numFmtId="0" fontId="28" fillId="0" borderId="0" xfId="0" applyFont="1" applyBorder="1" applyAlignment="1">
      <alignment horizontal="left" vertical="center"/>
    </xf>
    <xf numFmtId="0" fontId="12" fillId="0" borderId="0" xfId="0" applyFont="1" applyBorder="1">
      <alignment vertical="center"/>
    </xf>
    <xf numFmtId="0" fontId="12" fillId="0" borderId="6" xfId="0" applyFont="1" applyBorder="1">
      <alignment vertical="center"/>
    </xf>
    <xf numFmtId="0" fontId="13" fillId="0" borderId="27" xfId="0" applyFont="1" applyBorder="1" applyAlignment="1">
      <alignment vertical="center"/>
    </xf>
    <xf numFmtId="0" fontId="29" fillId="0" borderId="0" xfId="0" applyFont="1" applyBorder="1" applyAlignment="1">
      <alignment vertical="center" wrapText="1"/>
    </xf>
    <xf numFmtId="0" fontId="30" fillId="0" borderId="0" xfId="0" applyFont="1" applyBorder="1" applyAlignment="1">
      <alignment vertical="center" wrapText="1"/>
    </xf>
    <xf numFmtId="0" fontId="13" fillId="0" borderId="6" xfId="0" applyFont="1" applyBorder="1" applyAlignment="1">
      <alignment vertical="top" wrapText="1"/>
    </xf>
    <xf numFmtId="0" fontId="12" fillId="0" borderId="6" xfId="0" applyFont="1" applyBorder="1" applyAlignment="1">
      <alignment horizontal="left" vertical="center"/>
    </xf>
    <xf numFmtId="0" fontId="12" fillId="0" borderId="27" xfId="0" applyFont="1" applyBorder="1">
      <alignment vertical="center"/>
    </xf>
    <xf numFmtId="0" fontId="13" fillId="0" borderId="53" xfId="0" applyFont="1" applyBorder="1" applyAlignment="1">
      <alignment vertical="center"/>
    </xf>
    <xf numFmtId="0" fontId="12" fillId="0" borderId="15" xfId="0" applyFont="1" applyBorder="1" applyAlignment="1">
      <alignment vertical="center"/>
    </xf>
    <xf numFmtId="0" fontId="13" fillId="0" borderId="15" xfId="0" applyFont="1" applyBorder="1" applyAlignment="1">
      <alignment vertical="center"/>
    </xf>
    <xf numFmtId="0" fontId="12" fillId="0" borderId="18" xfId="0" applyFont="1" applyBorder="1">
      <alignment vertical="center"/>
    </xf>
    <xf numFmtId="0" fontId="12" fillId="0" borderId="54" xfId="0" applyFont="1" applyBorder="1" applyAlignment="1">
      <alignment vertical="center"/>
    </xf>
    <xf numFmtId="0" fontId="12" fillId="0" borderId="38" xfId="0" applyFont="1" applyBorder="1" applyAlignment="1">
      <alignment vertical="center"/>
    </xf>
    <xf numFmtId="0" fontId="12" fillId="0" borderId="48" xfId="0" applyFont="1" applyBorder="1">
      <alignment vertical="center"/>
    </xf>
    <xf numFmtId="0" fontId="12" fillId="0" borderId="55" xfId="0" applyFont="1" applyBorder="1" applyAlignment="1">
      <alignment vertical="center"/>
    </xf>
    <xf numFmtId="0" fontId="12" fillId="0" borderId="32" xfId="0" applyFont="1" applyBorder="1" applyAlignment="1">
      <alignment vertical="center"/>
    </xf>
    <xf numFmtId="0" fontId="12" fillId="0" borderId="31" xfId="0" applyFont="1" applyBorder="1">
      <alignment vertical="center"/>
    </xf>
    <xf numFmtId="0" fontId="12" fillId="0" borderId="56" xfId="0" applyFont="1" applyBorder="1" applyAlignment="1">
      <alignment vertical="center"/>
    </xf>
    <xf numFmtId="0" fontId="12" fillId="0" borderId="34" xfId="0" applyFont="1" applyBorder="1" applyAlignment="1">
      <alignment vertical="center"/>
    </xf>
    <xf numFmtId="0" fontId="12" fillId="0" borderId="52" xfId="0" applyFont="1" applyBorder="1" applyAlignment="1">
      <alignment vertical="center"/>
    </xf>
    <xf numFmtId="0" fontId="12" fillId="0" borderId="57" xfId="0" applyFont="1" applyBorder="1" applyAlignment="1">
      <alignment vertical="center"/>
    </xf>
    <xf numFmtId="0" fontId="12" fillId="0" borderId="0" xfId="0" applyFont="1" applyBorder="1" applyAlignment="1">
      <alignment vertical="center"/>
    </xf>
    <xf numFmtId="0" fontId="12" fillId="0" borderId="20" xfId="0" applyFont="1" applyBorder="1" applyAlignment="1">
      <alignment vertical="center"/>
    </xf>
    <xf numFmtId="0" fontId="12" fillId="0" borderId="48" xfId="0" applyFont="1" applyBorder="1" applyAlignment="1">
      <alignment vertical="center"/>
    </xf>
    <xf numFmtId="0" fontId="12" fillId="0" borderId="58" xfId="0" applyFont="1" applyBorder="1" applyAlignment="1">
      <alignment vertical="center"/>
    </xf>
    <xf numFmtId="0" fontId="12" fillId="0" borderId="8" xfId="0" applyFont="1" applyBorder="1">
      <alignment vertical="center"/>
    </xf>
    <xf numFmtId="0" fontId="12" fillId="0" borderId="22" xfId="0" applyFont="1" applyBorder="1">
      <alignment vertical="center"/>
    </xf>
    <xf numFmtId="0" fontId="12" fillId="0" borderId="2" xfId="0" applyFont="1" applyBorder="1" applyAlignment="1">
      <alignment vertical="top"/>
    </xf>
    <xf numFmtId="0" fontId="12" fillId="0" borderId="24" xfId="0" applyFont="1" applyBorder="1">
      <alignment vertical="center"/>
    </xf>
    <xf numFmtId="0" fontId="12" fillId="0" borderId="8" xfId="0" applyFont="1" applyBorder="1" applyAlignment="1">
      <alignment vertical="top"/>
    </xf>
    <xf numFmtId="0" fontId="13" fillId="0" borderId="60" xfId="0" applyFont="1" applyBorder="1">
      <alignment vertical="center"/>
    </xf>
    <xf numFmtId="0" fontId="13" fillId="0" borderId="2" xfId="0" applyFont="1" applyBorder="1">
      <alignment vertical="center"/>
    </xf>
    <xf numFmtId="0" fontId="12" fillId="0" borderId="54" xfId="0" applyFont="1" applyBorder="1">
      <alignment vertical="center"/>
    </xf>
    <xf numFmtId="0" fontId="12" fillId="0" borderId="38" xfId="0" applyFont="1" applyBorder="1">
      <alignment vertical="center"/>
    </xf>
    <xf numFmtId="0" fontId="12" fillId="0" borderId="56" xfId="0" applyFont="1" applyBorder="1">
      <alignment vertical="center"/>
    </xf>
    <xf numFmtId="0" fontId="12" fillId="0" borderId="34" xfId="0" applyFont="1" applyBorder="1">
      <alignment vertical="center"/>
    </xf>
    <xf numFmtId="0" fontId="13" fillId="0" borderId="34" xfId="0" applyFont="1" applyBorder="1" applyAlignment="1">
      <alignment vertical="center"/>
    </xf>
    <xf numFmtId="0" fontId="12" fillId="0" borderId="52" xfId="0" applyFont="1" applyBorder="1">
      <alignment vertical="center"/>
    </xf>
    <xf numFmtId="0" fontId="12" fillId="0" borderId="57" xfId="0" applyFont="1" applyBorder="1">
      <alignment vertical="center"/>
    </xf>
    <xf numFmtId="0" fontId="12" fillId="0" borderId="20" xfId="0" applyFont="1" applyBorder="1">
      <alignment vertical="center"/>
    </xf>
    <xf numFmtId="0" fontId="12" fillId="0" borderId="58" xfId="0" applyFont="1" applyBorder="1">
      <alignment vertical="center"/>
    </xf>
    <xf numFmtId="0" fontId="12" fillId="0" borderId="60" xfId="0" applyFont="1" applyBorder="1" applyAlignment="1">
      <alignment vertical="center"/>
    </xf>
    <xf numFmtId="0" fontId="12" fillId="0" borderId="24" xfId="0" applyFont="1" applyBorder="1" applyAlignment="1">
      <alignment vertical="center"/>
    </xf>
    <xf numFmtId="0" fontId="12" fillId="0" borderId="61" xfId="0" applyFont="1" applyBorder="1" applyAlignment="1">
      <alignment vertical="center"/>
    </xf>
    <xf numFmtId="0" fontId="12" fillId="0" borderId="26" xfId="0" applyFont="1" applyBorder="1" applyAlignment="1">
      <alignment vertical="center"/>
    </xf>
    <xf numFmtId="0" fontId="13" fillId="0" borderId="26" xfId="0" applyFont="1" applyBorder="1" applyAlignment="1">
      <alignment vertical="center"/>
    </xf>
    <xf numFmtId="0" fontId="12" fillId="0" borderId="29" xfId="0" applyFont="1" applyBorder="1" applyAlignment="1">
      <alignment vertical="center"/>
    </xf>
    <xf numFmtId="0" fontId="12" fillId="0" borderId="3" xfId="0" applyFont="1" applyBorder="1" applyAlignment="1">
      <alignment vertical="center"/>
    </xf>
    <xf numFmtId="0" fontId="12" fillId="0" borderId="7" xfId="0" applyFont="1" applyBorder="1" applyAlignment="1">
      <alignment vertical="center"/>
    </xf>
    <xf numFmtId="0" fontId="13" fillId="0" borderId="7" xfId="0" applyFont="1" applyBorder="1" applyAlignment="1">
      <alignment vertical="center"/>
    </xf>
    <xf numFmtId="0" fontId="13" fillId="0" borderId="2" xfId="0" applyFont="1" applyBorder="1" applyAlignment="1">
      <alignment vertical="center" wrapText="1"/>
    </xf>
    <xf numFmtId="0" fontId="12" fillId="0" borderId="5" xfId="0" applyFont="1" applyBorder="1" applyAlignment="1">
      <alignment vertical="center"/>
    </xf>
    <xf numFmtId="0" fontId="13" fillId="0" borderId="8" xfId="0" applyFont="1" applyBorder="1" applyAlignment="1">
      <alignment vertical="center" wrapText="1"/>
    </xf>
    <xf numFmtId="0" fontId="13" fillId="0" borderId="5" xfId="0" applyFont="1" applyBorder="1" applyAlignment="1">
      <alignment vertical="center"/>
    </xf>
    <xf numFmtId="0" fontId="12" fillId="0" borderId="9" xfId="0" applyFont="1" applyBorder="1">
      <alignment vertical="center"/>
    </xf>
    <xf numFmtId="0" fontId="12" fillId="0" borderId="7" xfId="0" applyFont="1" applyBorder="1">
      <alignment vertical="center"/>
    </xf>
    <xf numFmtId="0" fontId="25" fillId="0" borderId="0" xfId="0" applyFont="1">
      <alignment vertical="center"/>
    </xf>
    <xf numFmtId="0" fontId="12" fillId="0" borderId="14" xfId="0" applyFont="1" applyBorder="1">
      <alignment vertical="center"/>
    </xf>
    <xf numFmtId="0" fontId="12" fillId="0" borderId="15" xfId="0" applyFont="1" applyBorder="1">
      <alignment vertical="center"/>
    </xf>
    <xf numFmtId="0" fontId="12" fillId="0" borderId="19" xfId="0" applyFont="1" applyBorder="1">
      <alignment vertical="center"/>
    </xf>
    <xf numFmtId="0" fontId="12" fillId="0" borderId="13" xfId="0" applyFont="1" applyBorder="1">
      <alignment vertical="center"/>
    </xf>
    <xf numFmtId="0" fontId="13" fillId="0" borderId="13" xfId="0" applyFont="1" applyBorder="1" applyAlignment="1">
      <alignment horizontal="left" vertical="top" wrapText="1"/>
    </xf>
    <xf numFmtId="0" fontId="25" fillId="0" borderId="0" xfId="0" applyFont="1" applyBorder="1">
      <alignment vertical="center"/>
    </xf>
    <xf numFmtId="0" fontId="12" fillId="0" borderId="46" xfId="0" applyFont="1" applyBorder="1">
      <alignment vertical="center"/>
    </xf>
    <xf numFmtId="0" fontId="12" fillId="0" borderId="46" xfId="0" applyFont="1" applyBorder="1" applyAlignment="1">
      <alignment vertical="top" wrapText="1"/>
    </xf>
    <xf numFmtId="0" fontId="12" fillId="0" borderId="1" xfId="0" applyFont="1" applyBorder="1">
      <alignment vertical="center"/>
    </xf>
    <xf numFmtId="0" fontId="25" fillId="0" borderId="0" xfId="0" applyFont="1" applyBorder="1" applyAlignment="1">
      <alignment vertical="center" wrapText="1"/>
    </xf>
    <xf numFmtId="0" fontId="13" fillId="0" borderId="0" xfId="0" applyFont="1" applyBorder="1" applyAlignment="1">
      <alignment wrapText="1"/>
    </xf>
    <xf numFmtId="0" fontId="12" fillId="0" borderId="0" xfId="0" applyFont="1" applyFill="1" applyBorder="1">
      <alignment vertical="center"/>
    </xf>
    <xf numFmtId="0" fontId="25" fillId="0" borderId="0" xfId="0" applyFont="1" applyBorder="1" applyAlignment="1">
      <alignment vertical="center" shrinkToFit="1"/>
    </xf>
    <xf numFmtId="0" fontId="13" fillId="0" borderId="0" xfId="0" applyFont="1" applyFill="1" applyBorder="1" applyAlignment="1">
      <alignment horizontal="right" vertical="center"/>
    </xf>
    <xf numFmtId="0" fontId="26" fillId="0" borderId="0" xfId="0" applyFont="1" applyBorder="1" applyAlignment="1">
      <alignment vertical="center"/>
    </xf>
    <xf numFmtId="0" fontId="31" fillId="0" borderId="0" xfId="0" applyFont="1" applyBorder="1" applyAlignment="1">
      <alignment horizontal="center" vertical="center"/>
    </xf>
    <xf numFmtId="0" fontId="31" fillId="0" borderId="0" xfId="0" applyFont="1" applyFill="1" applyBorder="1" applyAlignment="1">
      <alignment horizontal="center" vertical="center"/>
    </xf>
    <xf numFmtId="0" fontId="30" fillId="0" borderId="0" xfId="0" applyFont="1" applyBorder="1" applyAlignment="1">
      <alignment vertical="center"/>
    </xf>
    <xf numFmtId="0" fontId="30" fillId="0" borderId="0" xfId="0" applyFont="1" applyFill="1" applyBorder="1" applyAlignment="1">
      <alignment vertical="center"/>
    </xf>
    <xf numFmtId="0" fontId="24" fillId="0" borderId="0" xfId="0" applyFont="1" applyFill="1" applyBorder="1" applyAlignment="1">
      <alignment vertical="center"/>
    </xf>
    <xf numFmtId="0" fontId="13" fillId="0" borderId="37" xfId="0" applyFont="1" applyBorder="1" applyAlignment="1">
      <alignment vertical="center"/>
    </xf>
    <xf numFmtId="0" fontId="13" fillId="0" borderId="38" xfId="0" applyFont="1" applyBorder="1" applyAlignment="1">
      <alignment vertical="center"/>
    </xf>
    <xf numFmtId="0" fontId="12" fillId="0" borderId="37" xfId="0" applyFont="1" applyBorder="1" applyAlignment="1">
      <alignment vertical="center"/>
    </xf>
    <xf numFmtId="0" fontId="12" fillId="0" borderId="63" xfId="0" applyFont="1" applyBorder="1" applyAlignment="1">
      <alignment vertical="center"/>
    </xf>
    <xf numFmtId="0" fontId="12" fillId="0" borderId="36" xfId="0" applyFont="1" applyBorder="1" applyAlignment="1">
      <alignment vertical="center"/>
    </xf>
    <xf numFmtId="0" fontId="12" fillId="0" borderId="35" xfId="0" applyFont="1" applyBorder="1" applyAlignment="1">
      <alignment vertical="center"/>
    </xf>
    <xf numFmtId="0" fontId="12" fillId="0" borderId="31" xfId="0" applyFont="1" applyBorder="1" applyAlignment="1">
      <alignment vertical="center"/>
    </xf>
    <xf numFmtId="0" fontId="12" fillId="0" borderId="0" xfId="0" applyFont="1" applyBorder="1" applyAlignment="1">
      <alignment vertical="top" wrapText="1"/>
    </xf>
    <xf numFmtId="0" fontId="12" fillId="0" borderId="0" xfId="0" applyFont="1" applyFill="1" applyBorder="1" applyAlignment="1">
      <alignment vertical="top" wrapText="1"/>
    </xf>
    <xf numFmtId="0" fontId="12" fillId="0" borderId="32" xfId="0" applyFont="1" applyBorder="1" applyAlignment="1">
      <alignment vertical="top" wrapText="1"/>
    </xf>
    <xf numFmtId="0" fontId="12" fillId="0" borderId="38" xfId="0" applyFont="1" applyBorder="1" applyAlignment="1">
      <alignment vertical="top" wrapText="1"/>
    </xf>
    <xf numFmtId="0" fontId="12" fillId="0" borderId="31" xfId="0" applyFont="1" applyBorder="1" applyAlignment="1">
      <alignment vertical="top" wrapText="1"/>
    </xf>
    <xf numFmtId="0" fontId="12" fillId="0" borderId="39" xfId="0" applyFont="1" applyBorder="1" applyAlignment="1">
      <alignment vertical="center"/>
    </xf>
    <xf numFmtId="0" fontId="12" fillId="0" borderId="76" xfId="0" applyFont="1" applyBorder="1" applyAlignment="1">
      <alignment vertical="center"/>
    </xf>
    <xf numFmtId="0" fontId="12" fillId="0" borderId="52" xfId="0" applyFont="1" applyBorder="1" applyAlignment="1">
      <alignment vertical="top" wrapText="1"/>
    </xf>
    <xf numFmtId="38" fontId="24" fillId="0" borderId="0" xfId="1" applyFont="1" applyFill="1" applyBorder="1" applyAlignment="1">
      <alignment vertical="center"/>
    </xf>
    <xf numFmtId="0" fontId="12" fillId="0" borderId="48" xfId="0" applyFont="1" applyBorder="1" applyAlignment="1">
      <alignment vertical="top" wrapText="1"/>
    </xf>
    <xf numFmtId="0" fontId="12" fillId="0" borderId="34" xfId="0" applyFont="1" applyBorder="1" applyAlignment="1">
      <alignment vertical="top" wrapText="1"/>
    </xf>
    <xf numFmtId="0" fontId="13" fillId="0" borderId="38" xfId="0" applyFont="1" applyBorder="1" applyAlignment="1">
      <alignment vertical="center" shrinkToFit="1"/>
    </xf>
    <xf numFmtId="0" fontId="13" fillId="0" borderId="32" xfId="0" applyFont="1" applyBorder="1" applyAlignment="1">
      <alignment vertical="center" shrinkToFit="1"/>
    </xf>
    <xf numFmtId="0" fontId="12" fillId="0" borderId="39" xfId="0" applyFont="1" applyBorder="1" applyAlignment="1">
      <alignment vertical="top" wrapText="1"/>
    </xf>
    <xf numFmtId="0" fontId="12" fillId="0" borderId="76" xfId="0" applyFont="1" applyBorder="1" applyAlignment="1">
      <alignment vertical="top" wrapText="1"/>
    </xf>
    <xf numFmtId="0" fontId="12" fillId="0" borderId="44" xfId="0" applyFont="1" applyBorder="1" applyAlignment="1">
      <alignment vertical="center"/>
    </xf>
    <xf numFmtId="0" fontId="12" fillId="0" borderId="42" xfId="0" applyFont="1" applyBorder="1" applyAlignment="1">
      <alignment vertical="center"/>
    </xf>
    <xf numFmtId="0" fontId="12" fillId="0" borderId="43" xfId="0" applyFont="1" applyBorder="1" applyAlignment="1">
      <alignment vertical="center"/>
    </xf>
    <xf numFmtId="0" fontId="12" fillId="0" borderId="72" xfId="0" applyFont="1" applyBorder="1" applyAlignment="1">
      <alignment vertical="center"/>
    </xf>
    <xf numFmtId="0" fontId="12" fillId="0" borderId="41" xfId="0" applyFont="1" applyBorder="1" applyAlignment="1">
      <alignment vertical="center"/>
    </xf>
    <xf numFmtId="0" fontId="12" fillId="0" borderId="40" xfId="0" applyFont="1" applyBorder="1" applyAlignment="1">
      <alignment vertical="center"/>
    </xf>
    <xf numFmtId="0" fontId="12" fillId="0" borderId="68" xfId="0" applyFont="1" applyBorder="1" applyAlignment="1">
      <alignment vertical="center"/>
    </xf>
    <xf numFmtId="0" fontId="13" fillId="0" borderId="40" xfId="0" applyFont="1" applyBorder="1" applyAlignment="1">
      <alignment vertical="center" shrinkToFit="1"/>
    </xf>
    <xf numFmtId="0" fontId="12" fillId="0" borderId="69" xfId="0" applyFont="1" applyBorder="1" applyAlignment="1">
      <alignment vertical="center"/>
    </xf>
    <xf numFmtId="0" fontId="24" fillId="0" borderId="0" xfId="0" applyFont="1" applyBorder="1" applyAlignment="1">
      <alignment horizontal="center" vertical="center"/>
    </xf>
    <xf numFmtId="0" fontId="13" fillId="0" borderId="70" xfId="0" applyFont="1" applyBorder="1" applyAlignment="1">
      <alignment vertical="center"/>
    </xf>
    <xf numFmtId="0" fontId="13" fillId="0" borderId="30" xfId="0" applyFont="1" applyBorder="1" applyAlignment="1">
      <alignment vertical="center"/>
    </xf>
    <xf numFmtId="0" fontId="13" fillId="0" borderId="30" xfId="0" applyFont="1" applyBorder="1">
      <alignment vertical="center"/>
    </xf>
    <xf numFmtId="0" fontId="13" fillId="0" borderId="66" xfId="0" applyFont="1" applyBorder="1" applyAlignment="1">
      <alignment vertical="center"/>
    </xf>
    <xf numFmtId="0" fontId="13" fillId="0" borderId="55" xfId="0" applyFont="1" applyBorder="1" applyAlignment="1">
      <alignment vertical="center"/>
    </xf>
    <xf numFmtId="0" fontId="13" fillId="0" borderId="32" xfId="0" applyFont="1" applyBorder="1" applyAlignment="1">
      <alignment vertical="center"/>
    </xf>
    <xf numFmtId="0" fontId="13" fillId="0" borderId="48" xfId="0" applyFont="1" applyBorder="1" applyAlignment="1">
      <alignment vertical="center"/>
    </xf>
    <xf numFmtId="0" fontId="13" fillId="0" borderId="58" xfId="0" applyFont="1" applyBorder="1" applyAlignment="1">
      <alignment vertical="center"/>
    </xf>
    <xf numFmtId="0" fontId="13" fillId="0" borderId="0" xfId="0" applyFont="1" applyBorder="1" applyAlignment="1">
      <alignment horizontal="center" vertical="top" wrapText="1"/>
    </xf>
    <xf numFmtId="0" fontId="13" fillId="0" borderId="40" xfId="0" applyFont="1" applyBorder="1" applyAlignment="1">
      <alignment vertical="center"/>
    </xf>
    <xf numFmtId="0" fontId="13" fillId="0" borderId="52" xfId="0" applyFont="1" applyBorder="1" applyAlignment="1">
      <alignment vertical="center"/>
    </xf>
    <xf numFmtId="0" fontId="13" fillId="0" borderId="31" xfId="0" applyFont="1" applyBorder="1" applyAlignment="1">
      <alignment vertical="center"/>
    </xf>
    <xf numFmtId="0" fontId="12" fillId="0" borderId="72" xfId="0" applyFont="1" applyBorder="1" applyAlignment="1">
      <alignment vertical="top" wrapText="1"/>
    </xf>
    <xf numFmtId="0" fontId="13" fillId="0" borderId="61" xfId="0" applyFont="1" applyBorder="1" applyAlignment="1">
      <alignment vertical="center"/>
    </xf>
    <xf numFmtId="0" fontId="13" fillId="0" borderId="26" xfId="0" applyFont="1" applyBorder="1" applyAlignment="1">
      <alignment vertical="top" wrapText="1"/>
    </xf>
    <xf numFmtId="0" fontId="13" fillId="0" borderId="26" xfId="0" applyFont="1" applyBorder="1" applyAlignment="1">
      <alignment horizontal="center" vertical="top" wrapText="1"/>
    </xf>
    <xf numFmtId="0" fontId="13" fillId="0" borderId="29" xfId="0" applyFont="1" applyBorder="1" applyAlignment="1">
      <alignment vertical="center"/>
    </xf>
    <xf numFmtId="0" fontId="13" fillId="0" borderId="0" xfId="0" applyFont="1" applyBorder="1" applyAlignment="1">
      <alignment horizontal="left" vertical="center"/>
    </xf>
    <xf numFmtId="0" fontId="13" fillId="0" borderId="0" xfId="0" applyFont="1" applyBorder="1" applyAlignment="1">
      <alignment horizontal="left" vertical="center" wrapText="1"/>
    </xf>
    <xf numFmtId="0" fontId="12" fillId="0" borderId="0" xfId="0" applyFont="1" applyBorder="1" applyAlignment="1">
      <alignment horizontal="center" vertical="center"/>
    </xf>
    <xf numFmtId="0" fontId="12" fillId="0" borderId="0" xfId="0" applyFont="1" applyBorder="1" applyAlignment="1">
      <alignment vertical="center" textRotation="255"/>
    </xf>
    <xf numFmtId="0" fontId="12" fillId="0" borderId="0" xfId="0" applyFont="1" applyBorder="1" applyAlignment="1">
      <alignment vertical="center" wrapText="1"/>
    </xf>
    <xf numFmtId="0" fontId="12" fillId="0" borderId="0" xfId="0" applyFont="1" applyBorder="1" applyAlignment="1">
      <alignment vertical="center" shrinkToFit="1"/>
    </xf>
    <xf numFmtId="0" fontId="12" fillId="0" borderId="14" xfId="0" applyFont="1" applyBorder="1" applyAlignment="1">
      <alignment vertical="center"/>
    </xf>
    <xf numFmtId="0" fontId="12" fillId="0" borderId="15" xfId="0" applyFont="1" applyBorder="1" applyAlignment="1">
      <alignment vertical="top" wrapText="1"/>
    </xf>
    <xf numFmtId="0" fontId="27" fillId="0" borderId="15" xfId="0" applyFont="1" applyBorder="1" applyAlignment="1">
      <alignment vertical="center" shrinkToFit="1"/>
    </xf>
    <xf numFmtId="0" fontId="13" fillId="0" borderId="19" xfId="0" applyFont="1" applyFill="1" applyBorder="1" applyAlignment="1">
      <alignment vertical="center"/>
    </xf>
    <xf numFmtId="0" fontId="12" fillId="0" borderId="19" xfId="0" applyFont="1" applyBorder="1" applyAlignment="1">
      <alignment vertical="center"/>
    </xf>
    <xf numFmtId="0" fontId="13" fillId="0" borderId="0" xfId="0" applyFont="1" applyFill="1" applyBorder="1" applyAlignment="1">
      <alignment vertical="center" wrapText="1"/>
    </xf>
    <xf numFmtId="0" fontId="12" fillId="0" borderId="19" xfId="0" applyFont="1" applyFill="1" applyBorder="1" applyAlignment="1">
      <alignment vertical="center"/>
    </xf>
    <xf numFmtId="0" fontId="12" fillId="0" borderId="0" xfId="0" applyFont="1" applyFill="1" applyBorder="1" applyAlignment="1">
      <alignment vertical="center" wrapText="1"/>
    </xf>
    <xf numFmtId="0" fontId="24" fillId="0" borderId="19" xfId="0" applyFont="1" applyFill="1" applyBorder="1" applyAlignment="1">
      <alignment vertical="center"/>
    </xf>
    <xf numFmtId="0" fontId="24" fillId="0" borderId="0" xfId="0" applyFont="1" applyFill="1" applyBorder="1" applyAlignment="1">
      <alignment vertical="center" wrapText="1"/>
    </xf>
    <xf numFmtId="0" fontId="12" fillId="0" borderId="20" xfId="0" applyFont="1" applyFill="1" applyBorder="1">
      <alignment vertical="center"/>
    </xf>
    <xf numFmtId="0" fontId="25" fillId="0" borderId="19" xfId="0" applyFont="1" applyFill="1" applyBorder="1" applyAlignment="1">
      <alignment vertical="center"/>
    </xf>
    <xf numFmtId="0" fontId="13" fillId="0" borderId="19" xfId="0" applyFont="1" applyFill="1" applyBorder="1" applyAlignment="1">
      <alignment vertical="top" wrapText="1"/>
    </xf>
    <xf numFmtId="0" fontId="13" fillId="0" borderId="20" xfId="0" applyFont="1" applyFill="1" applyBorder="1" applyAlignment="1">
      <alignment vertical="top" wrapText="1"/>
    </xf>
    <xf numFmtId="0" fontId="13" fillId="0" borderId="21" xfId="0" applyFont="1" applyFill="1" applyBorder="1" applyAlignment="1">
      <alignment vertical="top" wrapText="1"/>
    </xf>
    <xf numFmtId="0" fontId="13" fillId="0" borderId="22" xfId="0" applyFont="1" applyFill="1" applyBorder="1" applyAlignment="1">
      <alignment vertical="top" wrapText="1"/>
    </xf>
    <xf numFmtId="0" fontId="12" fillId="0" borderId="26" xfId="0" applyFont="1" applyBorder="1">
      <alignment vertical="center"/>
    </xf>
    <xf numFmtId="0" fontId="12" fillId="0" borderId="29" xfId="0" applyFont="1" applyBorder="1">
      <alignment vertical="center"/>
    </xf>
    <xf numFmtId="0" fontId="12" fillId="0" borderId="0" xfId="0" applyFont="1" applyAlignment="1">
      <alignment vertical="center"/>
    </xf>
    <xf numFmtId="0" fontId="25" fillId="0" borderId="19" xfId="0" applyFont="1" applyFill="1" applyBorder="1" applyAlignment="1">
      <alignment horizontal="center" vertical="center"/>
    </xf>
    <xf numFmtId="0" fontId="25" fillId="0" borderId="19" xfId="0" applyFont="1" applyBorder="1" applyAlignment="1">
      <alignment vertical="center"/>
    </xf>
    <xf numFmtId="0" fontId="12" fillId="0" borderId="19" xfId="0" applyFont="1" applyBorder="1" applyAlignment="1">
      <alignment vertical="center" textRotation="255"/>
    </xf>
    <xf numFmtId="0" fontId="13" fillId="0" borderId="0" xfId="0" applyFont="1" applyFill="1" applyBorder="1" applyAlignment="1">
      <alignment vertical="top" wrapText="1"/>
    </xf>
    <xf numFmtId="0" fontId="12" fillId="0" borderId="25" xfId="0" applyFont="1" applyBorder="1" applyAlignment="1">
      <alignment vertical="center" textRotation="255"/>
    </xf>
    <xf numFmtId="0" fontId="12" fillId="0" borderId="26" xfId="0" applyFont="1" applyBorder="1" applyAlignment="1">
      <alignment vertical="center" textRotation="255"/>
    </xf>
    <xf numFmtId="0" fontId="25" fillId="0" borderId="0" xfId="0" applyFont="1" applyFill="1" applyBorder="1" applyAlignment="1">
      <alignment horizontal="center" vertical="center"/>
    </xf>
    <xf numFmtId="0" fontId="25" fillId="0" borderId="0" xfId="0" applyFont="1" applyFill="1" applyBorder="1" applyAlignment="1">
      <alignment vertical="center"/>
    </xf>
    <xf numFmtId="0" fontId="12" fillId="0" borderId="25" xfId="0" applyFont="1" applyBorder="1">
      <alignment vertical="center"/>
    </xf>
    <xf numFmtId="0" fontId="13" fillId="0" borderId="26" xfId="0" applyFont="1" applyBorder="1" applyAlignment="1">
      <alignment horizontal="left" vertical="top" wrapText="1"/>
    </xf>
    <xf numFmtId="0" fontId="13" fillId="0" borderId="26" xfId="0" applyFont="1" applyBorder="1" applyAlignment="1">
      <alignment vertical="center" wrapText="1"/>
    </xf>
    <xf numFmtId="0" fontId="25" fillId="0" borderId="5" xfId="0" applyFont="1" applyFill="1" applyBorder="1" applyAlignment="1">
      <alignment vertical="center" shrinkToFit="1"/>
    </xf>
    <xf numFmtId="0" fontId="25" fillId="0" borderId="0" xfId="0" applyFont="1" applyFill="1" applyBorder="1" applyAlignment="1">
      <alignment vertical="center" shrinkToFit="1"/>
    </xf>
    <xf numFmtId="0" fontId="25" fillId="0" borderId="5" xfId="0" applyFont="1" applyFill="1" applyBorder="1" applyAlignment="1">
      <alignment vertical="center" textRotation="255"/>
    </xf>
    <xf numFmtId="0" fontId="25" fillId="0" borderId="0" xfId="0" applyFont="1" applyFill="1" applyBorder="1" applyAlignment="1">
      <alignment vertical="center" textRotation="255"/>
    </xf>
    <xf numFmtId="0" fontId="13" fillId="0" borderId="34" xfId="0" applyFont="1" applyBorder="1" applyAlignment="1">
      <alignment horizontal="center" vertical="center"/>
    </xf>
    <xf numFmtId="0" fontId="13" fillId="0" borderId="0" xfId="0" applyFont="1" applyBorder="1" applyAlignment="1">
      <alignment horizontal="center" vertical="center"/>
    </xf>
    <xf numFmtId="0" fontId="13" fillId="0" borderId="38" xfId="0" applyFont="1" applyBorder="1" applyAlignment="1">
      <alignment horizontal="center" vertical="center"/>
    </xf>
    <xf numFmtId="0" fontId="13" fillId="0" borderId="41" xfId="0" applyFont="1" applyBorder="1" applyAlignment="1">
      <alignment horizontal="center" vertical="center"/>
    </xf>
    <xf numFmtId="0" fontId="13" fillId="0" borderId="40" xfId="0" applyFont="1" applyBorder="1" applyAlignment="1">
      <alignment horizontal="center" vertical="center"/>
    </xf>
    <xf numFmtId="0" fontId="13" fillId="0" borderId="59" xfId="0" applyFont="1" applyBorder="1" applyAlignment="1">
      <alignment horizontal="center" vertical="center"/>
    </xf>
    <xf numFmtId="0" fontId="25" fillId="0" borderId="3"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28" fillId="0" borderId="0" xfId="0" applyFont="1" applyBorder="1" applyAlignment="1">
      <alignment horizontal="center" vertical="center"/>
    </xf>
    <xf numFmtId="0" fontId="13" fillId="0" borderId="0" xfId="0" applyFont="1" applyBorder="1" applyAlignment="1">
      <alignment horizontal="left" vertical="top" wrapText="1"/>
    </xf>
    <xf numFmtId="0" fontId="13" fillId="0" borderId="14" xfId="0" applyFont="1" applyBorder="1" applyAlignment="1">
      <alignment horizontal="right" vertical="center"/>
    </xf>
    <xf numFmtId="0" fontId="13" fillId="0" borderId="15" xfId="0" applyFont="1" applyBorder="1" applyAlignment="1">
      <alignment horizontal="right" vertical="center"/>
    </xf>
    <xf numFmtId="0" fontId="13" fillId="0" borderId="18" xfId="0" applyFont="1" applyBorder="1" applyAlignment="1">
      <alignment horizontal="right" vertical="center"/>
    </xf>
    <xf numFmtId="0" fontId="13" fillId="0" borderId="25" xfId="0" applyFont="1" applyBorder="1" applyAlignment="1">
      <alignment horizontal="right" vertical="center"/>
    </xf>
    <xf numFmtId="0" fontId="13" fillId="0" borderId="26" xfId="0" applyFont="1" applyBorder="1" applyAlignment="1">
      <alignment horizontal="right" vertical="center"/>
    </xf>
    <xf numFmtId="0" fontId="13" fillId="0" borderId="29" xfId="0" applyFont="1" applyBorder="1" applyAlignment="1">
      <alignment horizontal="right" vertical="center"/>
    </xf>
    <xf numFmtId="0" fontId="29" fillId="0" borderId="0" xfId="0" applyFont="1" applyBorder="1" applyAlignment="1">
      <alignment horizontal="left" vertical="center" wrapText="1"/>
    </xf>
    <xf numFmtId="0" fontId="13" fillId="0" borderId="3" xfId="0" applyFont="1" applyBorder="1" applyAlignment="1">
      <alignment horizontal="right" vertical="center"/>
    </xf>
    <xf numFmtId="0" fontId="13" fillId="0" borderId="2" xfId="0" applyFont="1" applyBorder="1" applyAlignment="1">
      <alignment horizontal="right" vertical="center"/>
    </xf>
    <xf numFmtId="0" fontId="13" fillId="0" borderId="4" xfId="0" applyFont="1" applyBorder="1" applyAlignment="1">
      <alignment horizontal="right" vertical="center"/>
    </xf>
    <xf numFmtId="0" fontId="13" fillId="0" borderId="7" xfId="0" applyFont="1" applyBorder="1" applyAlignment="1">
      <alignment horizontal="right" vertical="center"/>
    </xf>
    <xf numFmtId="0" fontId="13" fillId="0" borderId="8" xfId="0" applyFont="1" applyBorder="1" applyAlignment="1">
      <alignment horizontal="right" vertical="center"/>
    </xf>
    <xf numFmtId="0" fontId="13" fillId="0" borderId="9" xfId="0" applyFont="1" applyBorder="1" applyAlignment="1">
      <alignment horizontal="right"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25" fillId="0" borderId="3" xfId="0" applyFont="1" applyBorder="1" applyAlignment="1">
      <alignment horizontal="center" vertical="center"/>
    </xf>
    <xf numFmtId="0" fontId="25" fillId="0" borderId="2" xfId="0" applyFont="1" applyBorder="1" applyAlignment="1">
      <alignment horizontal="center" vertical="center"/>
    </xf>
    <xf numFmtId="0" fontId="25" fillId="0" borderId="4" xfId="0" applyFont="1" applyBorder="1" applyAlignment="1">
      <alignment horizontal="center" vertical="center"/>
    </xf>
    <xf numFmtId="0" fontId="25" fillId="0" borderId="7" xfId="0" applyFont="1" applyBorder="1" applyAlignment="1">
      <alignment horizontal="center" vertical="center"/>
    </xf>
    <xf numFmtId="0" fontId="25" fillId="0" borderId="8" xfId="0" applyFont="1" applyBorder="1" applyAlignment="1">
      <alignment horizontal="center" vertical="center"/>
    </xf>
    <xf numFmtId="0" fontId="25" fillId="0" borderId="9" xfId="0" applyFont="1" applyBorder="1" applyAlignment="1">
      <alignment horizontal="center" vertical="center"/>
    </xf>
    <xf numFmtId="0" fontId="25" fillId="0" borderId="45" xfId="0" applyFont="1" applyFill="1" applyBorder="1" applyAlignment="1">
      <alignment horizontal="center" vertical="center" shrinkToFit="1"/>
    </xf>
    <xf numFmtId="0" fontId="25" fillId="0" borderId="45" xfId="0" applyFont="1" applyFill="1" applyBorder="1" applyAlignment="1">
      <alignment horizontal="center" vertical="center" textRotation="255" shrinkToFit="1"/>
    </xf>
    <xf numFmtId="0" fontId="12" fillId="0" borderId="45" xfId="0" applyFont="1" applyFill="1" applyBorder="1" applyAlignment="1">
      <alignment horizontal="center" vertical="center"/>
    </xf>
    <xf numFmtId="0" fontId="25" fillId="0" borderId="45" xfId="0" applyFont="1" applyFill="1" applyBorder="1" applyAlignment="1">
      <alignment horizontal="center" vertical="center" textRotation="255"/>
    </xf>
    <xf numFmtId="0" fontId="13" fillId="0" borderId="23" xfId="0" applyFont="1" applyBorder="1" applyAlignment="1">
      <alignment horizontal="distributed" vertical="center"/>
    </xf>
    <xf numFmtId="0" fontId="13" fillId="0" borderId="2" xfId="0" applyFont="1" applyBorder="1" applyAlignment="1">
      <alignment horizontal="distributed" vertical="center"/>
    </xf>
    <xf numFmtId="0" fontId="13" fillId="0" borderId="4" xfId="0" applyFont="1" applyBorder="1" applyAlignment="1">
      <alignment horizontal="distributed" vertical="center"/>
    </xf>
    <xf numFmtId="0" fontId="13" fillId="0" borderId="21" xfId="0" applyFont="1" applyBorder="1" applyAlignment="1">
      <alignment horizontal="distributed" vertical="center"/>
    </xf>
    <xf numFmtId="0" fontId="13" fillId="0" borderId="8" xfId="0" applyFont="1" applyBorder="1" applyAlignment="1">
      <alignment horizontal="distributed" vertical="center"/>
    </xf>
    <xf numFmtId="0" fontId="13" fillId="0" borderId="9" xfId="0" applyFont="1" applyBorder="1" applyAlignment="1">
      <alignment horizontal="distributed" vertical="center"/>
    </xf>
    <xf numFmtId="0" fontId="13" fillId="0" borderId="19" xfId="0" applyFont="1" applyBorder="1" applyAlignment="1">
      <alignment horizontal="distributed" vertical="center"/>
    </xf>
    <xf numFmtId="0" fontId="13" fillId="0" borderId="0" xfId="0" applyFont="1" applyBorder="1" applyAlignment="1">
      <alignment horizontal="distributed" vertical="center"/>
    </xf>
    <xf numFmtId="0" fontId="13" fillId="0" borderId="6" xfId="0" applyFont="1" applyBorder="1" applyAlignment="1">
      <alignment horizontal="distributed" vertical="center"/>
    </xf>
    <xf numFmtId="0" fontId="13" fillId="0" borderId="3" xfId="0" applyFont="1" applyBorder="1" applyAlignment="1">
      <alignment horizontal="left" vertical="center" indent="1" shrinkToFit="1"/>
    </xf>
    <xf numFmtId="0" fontId="13" fillId="0" borderId="2" xfId="0" applyFont="1" applyBorder="1" applyAlignment="1">
      <alignment horizontal="left" vertical="center" indent="1" shrinkToFit="1"/>
    </xf>
    <xf numFmtId="0" fontId="13" fillId="0" borderId="4" xfId="0" applyFont="1" applyBorder="1" applyAlignment="1">
      <alignment horizontal="left" vertical="center" indent="1" shrinkToFit="1"/>
    </xf>
    <xf numFmtId="0" fontId="13" fillId="0" borderId="37" xfId="0" applyFont="1" applyBorder="1" applyAlignment="1">
      <alignment horizontal="left" vertical="center" indent="1" shrinkToFit="1"/>
    </xf>
    <xf numFmtId="0" fontId="13" fillId="0" borderId="38" xfId="0" applyFont="1" applyBorder="1" applyAlignment="1">
      <alignment horizontal="left" vertical="center" indent="1" shrinkToFit="1"/>
    </xf>
    <xf numFmtId="0" fontId="13" fillId="0" borderId="63" xfId="0" applyFont="1" applyBorder="1" applyAlignment="1">
      <alignment horizontal="left" vertical="center" indent="1" shrinkToFit="1"/>
    </xf>
    <xf numFmtId="0" fontId="13" fillId="0" borderId="10" xfId="0" applyFont="1" applyBorder="1" applyAlignment="1">
      <alignment horizontal="center" vertical="center" textRotation="255"/>
    </xf>
    <xf numFmtId="0" fontId="13" fillId="0" borderId="11" xfId="0" applyFont="1" applyBorder="1" applyAlignment="1">
      <alignment horizontal="center" vertical="center" textRotation="255"/>
    </xf>
    <xf numFmtId="0" fontId="13" fillId="0" borderId="12" xfId="0" applyFont="1" applyBorder="1" applyAlignment="1">
      <alignment horizontal="center" vertical="center" textRotation="255"/>
    </xf>
    <xf numFmtId="0" fontId="12" fillId="0" borderId="3" xfId="0" applyFont="1" applyBorder="1" applyAlignment="1">
      <alignment horizontal="center" vertical="center" textRotation="255"/>
    </xf>
    <xf numFmtId="0" fontId="12" fillId="0" borderId="2" xfId="0" applyFont="1" applyBorder="1" applyAlignment="1">
      <alignment horizontal="center" vertical="center" textRotation="255"/>
    </xf>
    <xf numFmtId="0" fontId="12" fillId="0" borderId="4" xfId="0" applyFont="1" applyBorder="1" applyAlignment="1">
      <alignment horizontal="center" vertical="center" textRotation="255"/>
    </xf>
    <xf numFmtId="0" fontId="12" fillId="0" borderId="5" xfId="0" applyFont="1" applyBorder="1" applyAlignment="1">
      <alignment horizontal="center" vertical="center" textRotation="255"/>
    </xf>
    <xf numFmtId="0" fontId="12" fillId="0" borderId="0" xfId="0" applyFont="1" applyBorder="1" applyAlignment="1">
      <alignment horizontal="center" vertical="center" textRotation="255"/>
    </xf>
    <xf numFmtId="0" fontId="12" fillId="0" borderId="6" xfId="0" applyFont="1" applyBorder="1" applyAlignment="1">
      <alignment horizontal="center" vertical="center" textRotation="255"/>
    </xf>
    <xf numFmtId="0" fontId="12" fillId="0" borderId="7" xfId="0" applyFont="1" applyBorder="1" applyAlignment="1">
      <alignment horizontal="center" vertical="center" textRotation="255"/>
    </xf>
    <xf numFmtId="0" fontId="12" fillId="0" borderId="8" xfId="0" applyFont="1" applyBorder="1" applyAlignment="1">
      <alignment horizontal="center" vertical="center" textRotation="255"/>
    </xf>
    <xf numFmtId="0" fontId="12" fillId="0" borderId="9" xfId="0" applyFont="1" applyBorder="1" applyAlignment="1">
      <alignment horizontal="center" vertical="center" textRotation="255"/>
    </xf>
    <xf numFmtId="0" fontId="13" fillId="0" borderId="14" xfId="0" applyFont="1" applyBorder="1" applyAlignment="1">
      <alignment horizontal="distributed" vertical="center"/>
    </xf>
    <xf numFmtId="0" fontId="13" fillId="0" borderId="15" xfId="0" applyFont="1" applyBorder="1" applyAlignment="1">
      <alignment horizontal="distributed" vertical="center"/>
    </xf>
    <xf numFmtId="0" fontId="13" fillId="0" borderId="16" xfId="0" applyFont="1" applyBorder="1" applyAlignment="1">
      <alignment horizontal="distributed" vertical="center"/>
    </xf>
    <xf numFmtId="0" fontId="13" fillId="0" borderId="17" xfId="0" applyFont="1" applyBorder="1" applyAlignment="1">
      <alignment horizontal="center" vertical="center"/>
    </xf>
    <xf numFmtId="0" fontId="13" fillId="0" borderId="15" xfId="0" applyFont="1" applyBorder="1" applyAlignment="1">
      <alignment horizontal="center" vertical="center"/>
    </xf>
    <xf numFmtId="0" fontId="13" fillId="0" borderId="37" xfId="0" applyFont="1" applyBorder="1" applyAlignment="1">
      <alignment horizontal="center" vertical="center"/>
    </xf>
    <xf numFmtId="0" fontId="13" fillId="0" borderId="36" xfId="0" applyFont="1" applyBorder="1" applyAlignment="1">
      <alignment horizontal="center" vertical="center"/>
    </xf>
    <xf numFmtId="0" fontId="13" fillId="0" borderId="32" xfId="0" applyFont="1" applyBorder="1" applyAlignment="1">
      <alignment horizontal="center" vertical="center"/>
    </xf>
    <xf numFmtId="0" fontId="13" fillId="0" borderId="62" xfId="0" applyFont="1" applyBorder="1" applyAlignment="1">
      <alignment horizontal="center" vertical="center"/>
    </xf>
    <xf numFmtId="0" fontId="13" fillId="0" borderId="39" xfId="0" applyFont="1" applyBorder="1" applyAlignment="1">
      <alignment horizontal="center" vertical="center"/>
    </xf>
    <xf numFmtId="0" fontId="13" fillId="0" borderId="5" xfId="0" applyFont="1" applyBorder="1" applyAlignment="1">
      <alignment horizontal="center" vertical="center"/>
    </xf>
    <xf numFmtId="0" fontId="13" fillId="0" borderId="3" xfId="0" applyFont="1" applyBorder="1" applyAlignment="1">
      <alignment horizontal="center" vertical="center" textRotation="255" wrapText="1" readingOrder="2"/>
    </xf>
    <xf numFmtId="0" fontId="13" fillId="0" borderId="4" xfId="0" applyFont="1" applyBorder="1" applyAlignment="1">
      <alignment horizontal="center" vertical="center" textRotation="255" wrapText="1" readingOrder="2"/>
    </xf>
    <xf numFmtId="0" fontId="13" fillId="0" borderId="5" xfId="0" applyFont="1" applyBorder="1" applyAlignment="1">
      <alignment horizontal="center" vertical="center" textRotation="255" wrapText="1" readingOrder="2"/>
    </xf>
    <xf numFmtId="0" fontId="13" fillId="0" borderId="6" xfId="0" applyFont="1" applyBorder="1" applyAlignment="1">
      <alignment horizontal="center" vertical="center" textRotation="255" wrapText="1" readingOrder="2"/>
    </xf>
    <xf numFmtId="0" fontId="13" fillId="0" borderId="7" xfId="0" applyFont="1" applyBorder="1" applyAlignment="1">
      <alignment horizontal="center" vertical="center" textRotation="255" wrapText="1" readingOrder="2"/>
    </xf>
    <xf numFmtId="0" fontId="13" fillId="0" borderId="9" xfId="0" applyFont="1" applyBorder="1" applyAlignment="1">
      <alignment horizontal="center" vertical="center" textRotation="255" wrapText="1" readingOrder="2"/>
    </xf>
    <xf numFmtId="0" fontId="13"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22" xfId="0" applyFont="1" applyBorder="1" applyAlignment="1">
      <alignment horizontal="center" vertical="center" wrapText="1"/>
    </xf>
    <xf numFmtId="0" fontId="13" fillId="0" borderId="5" xfId="0" applyFont="1" applyBorder="1" applyAlignment="1">
      <alignment horizontal="left" vertical="center" indent="1" shrinkToFit="1"/>
    </xf>
    <xf numFmtId="0" fontId="13" fillId="0" borderId="0" xfId="0" applyFont="1" applyBorder="1" applyAlignment="1">
      <alignment horizontal="left" vertical="center" indent="1" shrinkToFit="1"/>
    </xf>
    <xf numFmtId="0" fontId="13" fillId="0" borderId="6" xfId="0" applyFont="1" applyBorder="1" applyAlignment="1">
      <alignment horizontal="left" vertical="center" indent="1" shrinkToFit="1"/>
    </xf>
    <xf numFmtId="0" fontId="13" fillId="0" borderId="7" xfId="0" applyFont="1" applyBorder="1" applyAlignment="1">
      <alignment horizontal="left" vertical="center" indent="1" shrinkToFit="1"/>
    </xf>
    <xf numFmtId="0" fontId="13" fillId="0" borderId="8" xfId="0" applyFont="1" applyBorder="1" applyAlignment="1">
      <alignment horizontal="left" vertical="center" indent="1" shrinkToFit="1"/>
    </xf>
    <xf numFmtId="0" fontId="13" fillId="0" borderId="9" xfId="0" applyFont="1" applyBorder="1" applyAlignment="1">
      <alignment horizontal="left" vertical="center" indent="1" shrinkToFit="1"/>
    </xf>
    <xf numFmtId="0" fontId="13" fillId="0" borderId="23" xfId="0" applyFont="1" applyBorder="1" applyAlignment="1">
      <alignment horizontal="distributed"/>
    </xf>
    <xf numFmtId="0" fontId="13" fillId="0" borderId="2" xfId="0" applyFont="1" applyBorder="1" applyAlignment="1">
      <alignment horizontal="distributed"/>
    </xf>
    <xf numFmtId="0" fontId="13" fillId="0" borderId="4" xfId="0" applyFont="1" applyBorder="1" applyAlignment="1">
      <alignment horizontal="distributed"/>
    </xf>
    <xf numFmtId="0" fontId="13" fillId="0" borderId="3" xfId="0" applyFont="1" applyBorder="1" applyAlignment="1">
      <alignment horizontal="left" vertical="center" indent="1"/>
    </xf>
    <xf numFmtId="0" fontId="13" fillId="0" borderId="2" xfId="0" applyFont="1" applyBorder="1" applyAlignment="1">
      <alignment horizontal="left" vertical="center" indent="1"/>
    </xf>
    <xf numFmtId="0" fontId="13" fillId="0" borderId="4" xfId="0" applyFont="1" applyBorder="1" applyAlignment="1">
      <alignment horizontal="left" vertical="center" indent="1"/>
    </xf>
    <xf numFmtId="0" fontId="13" fillId="0" borderId="7" xfId="0" applyFont="1" applyBorder="1" applyAlignment="1">
      <alignment horizontal="left" vertical="center" indent="1"/>
    </xf>
    <xf numFmtId="0" fontId="13" fillId="0" borderId="8" xfId="0" applyFont="1" applyBorder="1" applyAlignment="1">
      <alignment horizontal="left" vertical="center" indent="1"/>
    </xf>
    <xf numFmtId="0" fontId="13" fillId="0" borderId="9" xfId="0" applyFont="1" applyBorder="1" applyAlignment="1">
      <alignment horizontal="left" vertical="center" indent="1"/>
    </xf>
    <xf numFmtId="0" fontId="12" fillId="0" borderId="2" xfId="0" applyFont="1" applyBorder="1" applyAlignment="1">
      <alignment horizontal="left" vertical="center" indent="1"/>
    </xf>
    <xf numFmtId="0" fontId="12" fillId="0" borderId="24" xfId="0" applyFont="1" applyBorder="1" applyAlignment="1">
      <alignment horizontal="left" vertical="center" indent="1"/>
    </xf>
    <xf numFmtId="0" fontId="12" fillId="0" borderId="7" xfId="0" applyFont="1" applyBorder="1" applyAlignment="1">
      <alignment horizontal="left" vertical="center" indent="1"/>
    </xf>
    <xf numFmtId="0" fontId="12" fillId="0" borderId="8" xfId="0" applyFont="1" applyBorder="1" applyAlignment="1">
      <alignment horizontal="left" vertical="center" indent="1"/>
    </xf>
    <xf numFmtId="0" fontId="12" fillId="0" borderId="22" xfId="0" applyFont="1" applyBorder="1" applyAlignment="1">
      <alignment horizontal="left" vertical="center" indent="1"/>
    </xf>
    <xf numFmtId="0" fontId="13" fillId="0" borderId="23" xfId="0" applyFont="1" applyBorder="1" applyAlignment="1">
      <alignment horizontal="distributed" vertical="center" wrapText="1" shrinkToFit="1"/>
    </xf>
    <xf numFmtId="0" fontId="13" fillId="0" borderId="2" xfId="0" applyFont="1" applyBorder="1" applyAlignment="1">
      <alignment horizontal="distributed" vertical="center" wrapText="1" shrinkToFit="1"/>
    </xf>
    <xf numFmtId="0" fontId="13" fillId="0" borderId="4" xfId="0" applyFont="1" applyBorder="1" applyAlignment="1">
      <alignment horizontal="distributed" vertical="center" wrapText="1" shrinkToFit="1"/>
    </xf>
    <xf numFmtId="0" fontId="13" fillId="0" borderId="19" xfId="0" applyFont="1" applyBorder="1" applyAlignment="1">
      <alignment horizontal="distributed" vertical="center" wrapText="1" shrinkToFit="1"/>
    </xf>
    <xf numFmtId="0" fontId="13" fillId="0" borderId="0" xfId="0" applyFont="1" applyBorder="1" applyAlignment="1">
      <alignment horizontal="distributed" vertical="center" wrapText="1" shrinkToFit="1"/>
    </xf>
    <xf numFmtId="0" fontId="13" fillId="0" borderId="6" xfId="0" applyFont="1" applyBorder="1" applyAlignment="1">
      <alignment horizontal="distributed" vertical="center" wrapText="1" shrinkToFit="1"/>
    </xf>
    <xf numFmtId="0" fontId="13" fillId="0" borderId="21" xfId="0" applyFont="1" applyBorder="1" applyAlignment="1">
      <alignment horizontal="distributed" vertical="center" wrapText="1" shrinkToFit="1"/>
    </xf>
    <xf numFmtId="0" fontId="13" fillId="0" borderId="8" xfId="0" applyFont="1" applyBorder="1" applyAlignment="1">
      <alignment horizontal="distributed" vertical="center" wrapText="1" shrinkToFit="1"/>
    </xf>
    <xf numFmtId="0" fontId="13" fillId="0" borderId="9" xfId="0" applyFont="1" applyBorder="1" applyAlignment="1">
      <alignment horizontal="distributed" vertical="center" wrapText="1" shrinkToFit="1"/>
    </xf>
    <xf numFmtId="0" fontId="13" fillId="0" borderId="19" xfId="0" applyFont="1" applyBorder="1" applyAlignment="1">
      <alignment horizontal="center" vertical="center"/>
    </xf>
    <xf numFmtId="0" fontId="13" fillId="0" borderId="6" xfId="0" applyFont="1" applyBorder="1" applyAlignment="1">
      <alignment horizontal="center" vertical="center"/>
    </xf>
    <xf numFmtId="0" fontId="13" fillId="0" borderId="21" xfId="0" applyFont="1" applyBorder="1" applyAlignment="1">
      <alignment horizontal="center" vertical="center"/>
    </xf>
    <xf numFmtId="0" fontId="13" fillId="0" borderId="3" xfId="0" applyFont="1" applyBorder="1" applyAlignment="1">
      <alignment horizontal="center" vertical="center" textRotation="255"/>
    </xf>
    <xf numFmtId="0" fontId="13" fillId="0" borderId="2" xfId="0" applyFont="1" applyBorder="1" applyAlignment="1">
      <alignment horizontal="center" vertical="center" textRotation="255"/>
    </xf>
    <xf numFmtId="0" fontId="13" fillId="0" borderId="4" xfId="0" applyFont="1" applyBorder="1" applyAlignment="1">
      <alignment horizontal="center" vertical="center" textRotation="255"/>
    </xf>
    <xf numFmtId="0" fontId="13" fillId="0" borderId="5" xfId="0" applyFont="1" applyBorder="1" applyAlignment="1">
      <alignment horizontal="center" vertical="center" textRotation="255"/>
    </xf>
    <xf numFmtId="0" fontId="13" fillId="0" borderId="0" xfId="0" applyFont="1" applyBorder="1" applyAlignment="1">
      <alignment horizontal="center" vertical="center" textRotation="255"/>
    </xf>
    <xf numFmtId="0" fontId="13" fillId="0" borderId="6" xfId="0" applyFont="1" applyBorder="1" applyAlignment="1">
      <alignment horizontal="center" vertical="center" textRotation="255"/>
    </xf>
    <xf numFmtId="0" fontId="13" fillId="0" borderId="7" xfId="0" applyFont="1" applyBorder="1" applyAlignment="1">
      <alignment horizontal="center" vertical="center" textRotation="255"/>
    </xf>
    <xf numFmtId="0" fontId="13" fillId="0" borderId="8" xfId="0" applyFont="1" applyBorder="1" applyAlignment="1">
      <alignment horizontal="center" vertical="center" textRotation="255"/>
    </xf>
    <xf numFmtId="0" fontId="13" fillId="0" borderId="9" xfId="0" applyFont="1" applyBorder="1" applyAlignment="1">
      <alignment horizontal="center" vertical="center" textRotation="255"/>
    </xf>
    <xf numFmtId="0" fontId="13" fillId="0" borderId="3" xfId="0" applyFont="1" applyBorder="1" applyAlignment="1">
      <alignment horizontal="distributed" vertical="center" wrapText="1"/>
    </xf>
    <xf numFmtId="0" fontId="13" fillId="0" borderId="2" xfId="0" applyFont="1" applyBorder="1" applyAlignment="1">
      <alignment horizontal="distributed" vertical="center" wrapText="1"/>
    </xf>
    <xf numFmtId="0" fontId="13" fillId="0" borderId="4" xfId="0" applyFont="1" applyBorder="1" applyAlignment="1">
      <alignment horizontal="distributed" vertical="center" wrapText="1"/>
    </xf>
    <xf numFmtId="0" fontId="13" fillId="0" borderId="7" xfId="0" applyFont="1" applyBorder="1" applyAlignment="1">
      <alignment horizontal="distributed" vertical="center" wrapText="1"/>
    </xf>
    <xf numFmtId="0" fontId="13" fillId="0" borderId="8" xfId="0" applyFont="1" applyBorder="1" applyAlignment="1">
      <alignment horizontal="distributed" vertical="center" wrapText="1"/>
    </xf>
    <xf numFmtId="0" fontId="13" fillId="0" borderId="9" xfId="0" applyFont="1" applyBorder="1" applyAlignment="1">
      <alignment horizontal="distributed"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3" xfId="0" applyFont="1" applyBorder="1" applyAlignment="1">
      <alignment horizontal="distributed" vertical="center" wrapText="1" shrinkToFit="1"/>
    </xf>
    <xf numFmtId="0" fontId="13" fillId="0" borderId="7" xfId="0" applyFont="1" applyBorder="1" applyAlignment="1">
      <alignment horizontal="distributed" vertical="center" wrapText="1" shrinkToFit="1"/>
    </xf>
    <xf numFmtId="0" fontId="13" fillId="0" borderId="0"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5"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9" xfId="0" applyFont="1" applyBorder="1" applyAlignment="1">
      <alignment horizontal="left" vertical="center" shrinkToFit="1"/>
    </xf>
    <xf numFmtId="0" fontId="13" fillId="0" borderId="51" xfId="0" applyFont="1" applyBorder="1" applyAlignment="1">
      <alignment horizontal="distributed" vertical="center" shrinkToFit="1"/>
    </xf>
    <xf numFmtId="0" fontId="13" fillId="0" borderId="49" xfId="0" applyFont="1" applyBorder="1" applyAlignment="1">
      <alignment horizontal="distributed" vertical="center" shrinkToFit="1"/>
    </xf>
    <xf numFmtId="0" fontId="13" fillId="0" borderId="50" xfId="0" applyFont="1" applyBorder="1" applyAlignment="1">
      <alignment horizontal="distributed" vertical="center" shrinkToFit="1"/>
    </xf>
    <xf numFmtId="0" fontId="13" fillId="0" borderId="7" xfId="0" applyFont="1" applyBorder="1" applyAlignment="1">
      <alignment horizontal="distributed" vertical="center" shrinkToFit="1"/>
    </xf>
    <xf numFmtId="0" fontId="13" fillId="0" borderId="8" xfId="0" applyFont="1" applyBorder="1" applyAlignment="1">
      <alignment horizontal="distributed" vertical="center" shrinkToFit="1"/>
    </xf>
    <xf numFmtId="0" fontId="13" fillId="0" borderId="9" xfId="0" applyFont="1" applyBorder="1" applyAlignment="1">
      <alignment horizontal="distributed" vertical="center" shrinkToFit="1"/>
    </xf>
    <xf numFmtId="0" fontId="13" fillId="0" borderId="2" xfId="0" applyFont="1" applyBorder="1" applyAlignment="1">
      <alignment horizontal="left" vertical="center" shrinkToFit="1"/>
    </xf>
    <xf numFmtId="0" fontId="13" fillId="0" borderId="4" xfId="0" applyFont="1" applyBorder="1" applyAlignment="1">
      <alignment horizontal="left" vertical="center" shrinkToFit="1"/>
    </xf>
    <xf numFmtId="0" fontId="13" fillId="0" borderId="3" xfId="0" applyFont="1" applyBorder="1" applyAlignment="1">
      <alignment horizontal="center" vertical="center" textRotation="255" readingOrder="2"/>
    </xf>
    <xf numFmtId="0" fontId="13" fillId="0" borderId="2" xfId="0" applyFont="1" applyBorder="1" applyAlignment="1">
      <alignment horizontal="center" vertical="center" textRotation="255" readingOrder="2"/>
    </xf>
    <xf numFmtId="0" fontId="13" fillId="0" borderId="4" xfId="0" applyFont="1" applyBorder="1" applyAlignment="1">
      <alignment horizontal="center" vertical="center" textRotation="255" readingOrder="2"/>
    </xf>
    <xf numFmtId="0" fontId="13" fillId="0" borderId="5" xfId="0" applyFont="1" applyBorder="1" applyAlignment="1">
      <alignment horizontal="center" vertical="center" textRotation="255" readingOrder="2"/>
    </xf>
    <xf numFmtId="0" fontId="13" fillId="0" borderId="0" xfId="0" applyFont="1" applyBorder="1" applyAlignment="1">
      <alignment horizontal="center" vertical="center" textRotation="255" readingOrder="2"/>
    </xf>
    <xf numFmtId="0" fontId="13" fillId="0" borderId="6" xfId="0" applyFont="1" applyBorder="1" applyAlignment="1">
      <alignment horizontal="center" vertical="center" textRotation="255" readingOrder="2"/>
    </xf>
    <xf numFmtId="0" fontId="13" fillId="0" borderId="7" xfId="0" applyFont="1" applyBorder="1" applyAlignment="1">
      <alignment horizontal="center" vertical="center" textRotation="255" readingOrder="2"/>
    </xf>
    <xf numFmtId="0" fontId="13" fillId="0" borderId="8" xfId="0" applyFont="1" applyBorder="1" applyAlignment="1">
      <alignment horizontal="center" vertical="center" textRotation="255" readingOrder="2"/>
    </xf>
    <xf numFmtId="0" fontId="13" fillId="0" borderId="9" xfId="0" applyFont="1" applyBorder="1" applyAlignment="1">
      <alignment horizontal="center" vertical="center" textRotation="255" readingOrder="2"/>
    </xf>
    <xf numFmtId="0" fontId="13" fillId="0" borderId="3" xfId="0" applyFont="1" applyBorder="1" applyAlignment="1">
      <alignment horizontal="left" vertical="center" shrinkToFit="1"/>
    </xf>
    <xf numFmtId="0" fontId="13" fillId="0" borderId="25" xfId="0" applyFont="1" applyBorder="1" applyAlignment="1">
      <alignment horizontal="distributed" vertical="center"/>
    </xf>
    <xf numFmtId="0" fontId="13" fillId="0" borderId="26" xfId="0" applyFont="1" applyBorder="1" applyAlignment="1">
      <alignment horizontal="distributed" vertical="center"/>
    </xf>
    <xf numFmtId="0" fontId="13" fillId="0" borderId="27" xfId="0" applyFont="1" applyBorder="1" applyAlignment="1">
      <alignment horizontal="distributed" vertical="center"/>
    </xf>
    <xf numFmtId="0" fontId="13" fillId="0" borderId="28" xfId="0" applyFont="1" applyBorder="1" applyAlignment="1">
      <alignment horizontal="center" vertical="center"/>
    </xf>
    <xf numFmtId="0" fontId="13" fillId="0" borderId="26" xfId="0" applyFont="1" applyBorder="1" applyAlignment="1">
      <alignment horizontal="center" vertical="center"/>
    </xf>
    <xf numFmtId="0" fontId="13" fillId="0" borderId="3" xfId="0" applyFont="1" applyBorder="1" applyAlignment="1">
      <alignment horizontal="distributed" vertical="center"/>
    </xf>
    <xf numFmtId="0" fontId="13" fillId="0" borderId="28" xfId="0" applyFont="1" applyBorder="1" applyAlignment="1">
      <alignment horizontal="distributed" vertical="center"/>
    </xf>
    <xf numFmtId="0" fontId="13" fillId="0" borderId="17" xfId="0" applyFont="1" applyBorder="1" applyAlignment="1">
      <alignment horizontal="center" vertical="center" textRotation="255"/>
    </xf>
    <xf numFmtId="0" fontId="13" fillId="0" borderId="15" xfId="0" applyFont="1" applyBorder="1" applyAlignment="1">
      <alignment horizontal="center" vertical="center" textRotation="255"/>
    </xf>
    <xf numFmtId="0" fontId="13" fillId="0" borderId="16" xfId="0" applyFont="1" applyBorder="1" applyAlignment="1">
      <alignment horizontal="center" vertical="center" textRotation="255"/>
    </xf>
    <xf numFmtId="0" fontId="13" fillId="0" borderId="17" xfId="0" applyFont="1" applyBorder="1" applyAlignment="1">
      <alignment horizontal="left" vertical="center" indent="1"/>
    </xf>
    <xf numFmtId="0" fontId="13" fillId="0" borderId="15" xfId="0" applyFont="1" applyBorder="1" applyAlignment="1">
      <alignment horizontal="left" vertical="center" indent="1"/>
    </xf>
    <xf numFmtId="0" fontId="13" fillId="0" borderId="5" xfId="0" applyFont="1" applyBorder="1" applyAlignment="1">
      <alignment horizontal="left" vertical="center" indent="1"/>
    </xf>
    <xf numFmtId="0" fontId="13" fillId="0" borderId="0" xfId="0" applyFont="1" applyBorder="1" applyAlignment="1">
      <alignment horizontal="left" vertical="center" indent="1"/>
    </xf>
    <xf numFmtId="0" fontId="13" fillId="0" borderId="16" xfId="0" applyFont="1" applyBorder="1" applyAlignment="1">
      <alignment horizontal="left" vertical="center" indent="1"/>
    </xf>
    <xf numFmtId="0" fontId="13" fillId="0" borderId="6" xfId="0" applyFont="1" applyBorder="1" applyAlignment="1">
      <alignment horizontal="left" vertical="center" indent="1"/>
    </xf>
    <xf numFmtId="0" fontId="13" fillId="0" borderId="24" xfId="0" applyFont="1" applyBorder="1" applyAlignment="1">
      <alignment horizontal="left" vertical="center" shrinkToFit="1"/>
    </xf>
    <xf numFmtId="0" fontId="13" fillId="0" borderId="22" xfId="0" applyFont="1" applyBorder="1" applyAlignment="1">
      <alignment horizontal="left" vertical="center" shrinkToFit="1"/>
    </xf>
    <xf numFmtId="0" fontId="13" fillId="0" borderId="0" xfId="0" applyFont="1" applyBorder="1" applyAlignment="1">
      <alignment horizontal="center" vertical="top" wrapText="1"/>
    </xf>
    <xf numFmtId="0" fontId="13" fillId="0" borderId="0" xfId="0" applyFont="1" applyBorder="1" applyAlignment="1">
      <alignment horizontal="center" wrapText="1"/>
    </xf>
    <xf numFmtId="0" fontId="13" fillId="0" borderId="0" xfId="0" applyFont="1" applyBorder="1" applyAlignment="1">
      <alignment horizontal="right" vertical="top" wrapText="1"/>
    </xf>
    <xf numFmtId="0" fontId="12" fillId="0" borderId="2" xfId="0" applyFont="1" applyBorder="1" applyAlignment="1">
      <alignment horizontal="distributed" vertical="center"/>
    </xf>
    <xf numFmtId="0" fontId="12" fillId="0" borderId="8" xfId="0" applyFont="1" applyBorder="1" applyAlignment="1">
      <alignment horizontal="distributed" vertical="center"/>
    </xf>
    <xf numFmtId="0" fontId="12" fillId="0" borderId="49" xfId="0" applyFont="1" applyBorder="1" applyAlignment="1">
      <alignment horizontal="distributed" vertical="center"/>
    </xf>
    <xf numFmtId="0" fontId="12" fillId="0" borderId="3" xfId="0" applyFont="1" applyBorder="1" applyAlignment="1">
      <alignment horizontal="distributed" vertical="center"/>
    </xf>
    <xf numFmtId="0" fontId="12" fillId="0" borderId="4" xfId="0" applyFont="1" applyBorder="1" applyAlignment="1">
      <alignment horizontal="distributed" vertical="center"/>
    </xf>
    <xf numFmtId="0" fontId="12" fillId="0" borderId="7" xfId="0" applyFont="1" applyBorder="1" applyAlignment="1">
      <alignment horizontal="distributed" vertical="center"/>
    </xf>
    <xf numFmtId="0" fontId="12" fillId="0" borderId="9" xfId="0" applyFont="1" applyBorder="1" applyAlignment="1">
      <alignment horizontal="distributed" vertical="center"/>
    </xf>
    <xf numFmtId="0" fontId="12" fillId="0" borderId="5" xfId="0" applyFont="1" applyBorder="1" applyAlignment="1">
      <alignment horizontal="left" vertical="center"/>
    </xf>
    <xf numFmtId="0" fontId="12" fillId="0" borderId="0" xfId="0" applyFont="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51" xfId="0" applyFont="1" applyBorder="1" applyAlignment="1">
      <alignment horizontal="left" vertical="center"/>
    </xf>
    <xf numFmtId="0" fontId="12" fillId="0" borderId="2" xfId="0" applyFont="1" applyBorder="1" applyAlignment="1">
      <alignment horizontal="left" vertical="center"/>
    </xf>
    <xf numFmtId="0" fontId="12" fillId="0" borderId="4" xfId="0" applyFont="1" applyBorder="1" applyAlignment="1">
      <alignment horizontal="left" vertical="center"/>
    </xf>
    <xf numFmtId="0" fontId="12" fillId="3" borderId="3" xfId="0" applyFont="1" applyFill="1" applyBorder="1" applyAlignment="1">
      <alignment horizontal="left" vertical="top" wrapText="1"/>
    </xf>
    <xf numFmtId="0" fontId="12" fillId="3" borderId="2" xfId="0" applyFont="1" applyFill="1" applyBorder="1" applyAlignment="1">
      <alignment horizontal="left" vertical="top" wrapText="1"/>
    </xf>
    <xf numFmtId="0" fontId="12" fillId="3" borderId="4" xfId="0" applyFont="1" applyFill="1" applyBorder="1" applyAlignment="1">
      <alignment horizontal="left" vertical="top" wrapText="1"/>
    </xf>
    <xf numFmtId="0" fontId="12" fillId="3" borderId="5" xfId="0" applyFont="1" applyFill="1" applyBorder="1" applyAlignment="1">
      <alignment horizontal="left" vertical="top" wrapText="1"/>
    </xf>
    <xf numFmtId="0" fontId="12" fillId="3" borderId="0" xfId="0" applyFont="1" applyFill="1" applyBorder="1" applyAlignment="1">
      <alignment horizontal="left" vertical="top" wrapText="1"/>
    </xf>
    <xf numFmtId="0" fontId="12" fillId="3" borderId="6" xfId="0" applyFont="1" applyFill="1" applyBorder="1" applyAlignment="1">
      <alignment horizontal="left" vertical="top" wrapText="1"/>
    </xf>
    <xf numFmtId="0" fontId="12" fillId="3" borderId="7" xfId="0" applyFont="1" applyFill="1" applyBorder="1" applyAlignment="1">
      <alignment horizontal="left" vertical="top" wrapText="1"/>
    </xf>
    <xf numFmtId="0" fontId="12" fillId="3" borderId="8" xfId="0" applyFont="1" applyFill="1" applyBorder="1" applyAlignment="1">
      <alignment horizontal="left" vertical="top" wrapText="1"/>
    </xf>
    <xf numFmtId="0" fontId="12" fillId="3" borderId="9" xfId="0" applyFont="1" applyFill="1" applyBorder="1" applyAlignment="1">
      <alignment horizontal="left" vertical="top" wrapText="1"/>
    </xf>
    <xf numFmtId="0" fontId="13" fillId="0" borderId="0" xfId="0" applyFont="1" applyBorder="1" applyAlignment="1">
      <alignment horizontal="left" vertical="center" wrapText="1"/>
    </xf>
    <xf numFmtId="0" fontId="13" fillId="0" borderId="0" xfId="0" applyFont="1" applyBorder="1" applyAlignment="1">
      <alignment horizontal="center" vertical="center" wrapText="1"/>
    </xf>
    <xf numFmtId="0" fontId="25" fillId="0" borderId="0" xfId="0" applyFont="1" applyBorder="1" applyAlignment="1">
      <alignment horizontal="left" vertical="center" wrapText="1"/>
    </xf>
    <xf numFmtId="0" fontId="12" fillId="0" borderId="3" xfId="0" applyFont="1" applyBorder="1" applyAlignment="1">
      <alignment vertical="top" wrapText="1"/>
    </xf>
    <xf numFmtId="0" fontId="12" fillId="0" borderId="2" xfId="0" applyFont="1" applyBorder="1" applyAlignment="1">
      <alignment vertical="top" wrapText="1"/>
    </xf>
    <xf numFmtId="0" fontId="12" fillId="0" borderId="4" xfId="0" applyFont="1" applyBorder="1" applyAlignment="1">
      <alignment vertical="top" wrapText="1"/>
    </xf>
    <xf numFmtId="0" fontId="12" fillId="0" borderId="3" xfId="0" applyFont="1" applyBorder="1" applyAlignment="1">
      <alignment horizontal="left" vertical="center"/>
    </xf>
    <xf numFmtId="0" fontId="31" fillId="0" borderId="0" xfId="0" applyFont="1" applyBorder="1" applyAlignment="1">
      <alignment horizontal="center" vertical="center"/>
    </xf>
    <xf numFmtId="0" fontId="24" fillId="2" borderId="47" xfId="0" applyFont="1" applyFill="1" applyBorder="1" applyAlignment="1">
      <alignment horizontal="center" vertical="center"/>
    </xf>
    <xf numFmtId="0" fontId="24" fillId="2" borderId="46" xfId="0" applyFont="1" applyFill="1" applyBorder="1" applyAlignment="1">
      <alignment horizontal="center" vertical="center"/>
    </xf>
    <xf numFmtId="0" fontId="24" fillId="2" borderId="65" xfId="0" applyFont="1" applyFill="1" applyBorder="1" applyAlignment="1">
      <alignment horizontal="center" vertical="center"/>
    </xf>
    <xf numFmtId="0" fontId="25" fillId="0" borderId="77"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5" fillId="0" borderId="78" xfId="0" applyFont="1" applyFill="1" applyBorder="1" applyAlignment="1">
      <alignment horizontal="center" vertical="center" shrinkToFit="1"/>
    </xf>
    <xf numFmtId="0" fontId="25" fillId="0" borderId="3" xfId="0" applyFont="1" applyFill="1" applyBorder="1" applyAlignment="1">
      <alignment horizontal="center" vertical="center" textRotation="255"/>
    </xf>
    <xf numFmtId="0" fontId="25" fillId="0" borderId="2" xfId="0" applyFont="1" applyFill="1" applyBorder="1" applyAlignment="1">
      <alignment horizontal="center" vertical="center" textRotation="255"/>
    </xf>
    <xf numFmtId="0" fontId="25" fillId="0" borderId="4" xfId="0" applyFont="1" applyFill="1" applyBorder="1" applyAlignment="1">
      <alignment horizontal="center" vertical="center" textRotation="255"/>
    </xf>
    <xf numFmtId="0" fontId="25" fillId="0" borderId="5" xfId="0" applyFont="1" applyFill="1" applyBorder="1" applyAlignment="1">
      <alignment horizontal="center" vertical="center" textRotation="255"/>
    </xf>
    <xf numFmtId="0" fontId="25" fillId="0" borderId="0" xfId="0" applyFont="1" applyFill="1" applyBorder="1" applyAlignment="1">
      <alignment horizontal="center" vertical="center" textRotation="255"/>
    </xf>
    <xf numFmtId="0" fontId="25" fillId="0" borderId="6" xfId="0" applyFont="1" applyFill="1" applyBorder="1" applyAlignment="1">
      <alignment horizontal="center" vertical="center" textRotation="255"/>
    </xf>
    <xf numFmtId="0" fontId="25" fillId="0" borderId="7" xfId="0" applyFont="1" applyFill="1" applyBorder="1" applyAlignment="1">
      <alignment horizontal="center" vertical="center" textRotation="255"/>
    </xf>
    <xf numFmtId="0" fontId="25" fillId="0" borderId="8" xfId="0" applyFont="1" applyFill="1" applyBorder="1" applyAlignment="1">
      <alignment horizontal="center" vertical="center" textRotation="255"/>
    </xf>
    <xf numFmtId="0" fontId="25" fillId="0" borderId="9" xfId="0" applyFont="1" applyFill="1" applyBorder="1" applyAlignment="1">
      <alignment horizontal="center" vertical="center" textRotation="255"/>
    </xf>
    <xf numFmtId="0" fontId="24" fillId="0" borderId="49" xfId="0" applyFont="1" applyBorder="1" applyAlignment="1">
      <alignment horizontal="center" vertical="center"/>
    </xf>
    <xf numFmtId="0" fontId="24" fillId="0" borderId="50" xfId="0" applyFont="1" applyBorder="1" applyAlignment="1">
      <alignment horizontal="center" vertical="center"/>
    </xf>
    <xf numFmtId="0" fontId="24" fillId="0" borderId="51" xfId="0" applyFont="1" applyBorder="1" applyAlignment="1">
      <alignment horizontal="center" vertical="center"/>
    </xf>
    <xf numFmtId="0" fontId="24" fillId="0" borderId="74" xfId="0" applyFont="1" applyBorder="1" applyAlignment="1">
      <alignment horizontal="center" vertical="center"/>
    </xf>
    <xf numFmtId="0" fontId="13" fillId="0" borderId="64" xfId="0" applyFont="1" applyBorder="1" applyAlignment="1">
      <alignment horizontal="left" vertical="center" indent="1" shrinkToFit="1"/>
    </xf>
    <xf numFmtId="0" fontId="24" fillId="0" borderId="73" xfId="0" applyFont="1" applyBorder="1" applyAlignment="1">
      <alignment horizontal="center" vertical="center"/>
    </xf>
    <xf numFmtId="0" fontId="13" fillId="0" borderId="33" xfId="0" applyFont="1" applyBorder="1" applyAlignment="1">
      <alignment horizontal="left" vertical="center" indent="1" shrinkToFit="1"/>
    </xf>
    <xf numFmtId="0" fontId="13" fillId="0" borderId="32" xfId="0" applyFont="1" applyBorder="1" applyAlignment="1">
      <alignment horizontal="left" vertical="center" indent="1" shrinkToFit="1"/>
    </xf>
    <xf numFmtId="0" fontId="13" fillId="0" borderId="35" xfId="0" applyFont="1" applyBorder="1" applyAlignment="1">
      <alignment horizontal="left" vertical="center" indent="1" shrinkToFit="1"/>
    </xf>
    <xf numFmtId="0" fontId="13" fillId="0" borderId="75" xfId="0" applyFont="1" applyBorder="1" applyAlignment="1">
      <alignment horizontal="left" vertical="center" indent="1" shrinkToFit="1"/>
    </xf>
    <xf numFmtId="0" fontId="13" fillId="0" borderId="34" xfId="0" applyFont="1" applyBorder="1" applyAlignment="1">
      <alignment horizontal="left" vertical="center" indent="1" shrinkToFit="1"/>
    </xf>
    <xf numFmtId="0" fontId="12" fillId="0" borderId="39" xfId="0" applyFont="1" applyBorder="1" applyAlignment="1">
      <alignment horizontal="center" vertical="center"/>
    </xf>
    <xf numFmtId="0" fontId="12" fillId="0" borderId="34" xfId="0" applyFont="1" applyBorder="1" applyAlignment="1">
      <alignment horizontal="center" vertical="center"/>
    </xf>
    <xf numFmtId="0" fontId="12" fillId="0" borderId="76" xfId="0" applyFont="1" applyBorder="1" applyAlignment="1">
      <alignment horizontal="center" vertical="center"/>
    </xf>
    <xf numFmtId="0" fontId="13" fillId="0" borderId="76" xfId="0" applyFont="1" applyBorder="1" applyAlignment="1">
      <alignment horizontal="left" vertical="center" indent="1" shrinkToFit="1"/>
    </xf>
    <xf numFmtId="0" fontId="24" fillId="2" borderId="47" xfId="0" applyFont="1" applyFill="1" applyBorder="1" applyAlignment="1">
      <alignment horizontal="center" vertical="center" shrinkToFit="1"/>
    </xf>
    <xf numFmtId="0" fontId="24" fillId="2" borderId="46" xfId="0" applyFont="1" applyFill="1" applyBorder="1" applyAlignment="1">
      <alignment horizontal="center" vertical="center" shrinkToFit="1"/>
    </xf>
    <xf numFmtId="0" fontId="24" fillId="2" borderId="65" xfId="0" applyFont="1" applyFill="1" applyBorder="1" applyAlignment="1">
      <alignment horizontal="center" vertical="center" shrinkToFit="1"/>
    </xf>
    <xf numFmtId="0" fontId="24" fillId="0" borderId="28" xfId="0" applyFont="1" applyBorder="1" applyAlignment="1">
      <alignment horizontal="center" vertical="center"/>
    </xf>
    <xf numFmtId="0" fontId="24" fillId="0" borderId="26" xfId="0" applyFont="1" applyBorder="1" applyAlignment="1">
      <alignment horizontal="center" vertical="center"/>
    </xf>
    <xf numFmtId="0" fontId="24" fillId="0" borderId="29" xfId="0" applyFont="1" applyBorder="1" applyAlignment="1">
      <alignment horizontal="center" vertical="center"/>
    </xf>
    <xf numFmtId="0" fontId="24" fillId="0" borderId="25" xfId="0" applyFont="1" applyBorder="1" applyAlignment="1">
      <alignment horizontal="center" vertical="center"/>
    </xf>
    <xf numFmtId="0" fontId="24" fillId="0" borderId="27" xfId="0" applyFont="1" applyBorder="1" applyAlignment="1">
      <alignment horizontal="center" vertical="center"/>
    </xf>
    <xf numFmtId="0" fontId="13" fillId="0" borderId="71" xfId="0" applyFont="1" applyBorder="1" applyAlignment="1">
      <alignment horizontal="left" vertical="center" indent="1" shrinkToFit="1"/>
    </xf>
    <xf numFmtId="0" fontId="13" fillId="0" borderId="42" xfId="0" applyFont="1" applyBorder="1" applyAlignment="1">
      <alignment horizontal="left" vertical="center" indent="1" shrinkToFit="1"/>
    </xf>
    <xf numFmtId="0" fontId="13" fillId="0" borderId="43" xfId="0" applyFont="1" applyBorder="1" applyAlignment="1">
      <alignment horizontal="left" vertical="center" indent="1" shrinkToFit="1"/>
    </xf>
    <xf numFmtId="0" fontId="13" fillId="0" borderId="5"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6" xfId="0" applyFont="1" applyBorder="1" applyAlignment="1">
      <alignment horizontal="left" vertical="top" wrapText="1"/>
    </xf>
    <xf numFmtId="0" fontId="13" fillId="0" borderId="8" xfId="0" applyFont="1" applyBorder="1" applyAlignment="1">
      <alignment horizontal="left" vertical="top" wrapText="1"/>
    </xf>
    <xf numFmtId="0" fontId="13" fillId="0" borderId="9" xfId="0" applyFont="1" applyBorder="1" applyAlignment="1">
      <alignment horizontal="left" vertical="top" wrapText="1"/>
    </xf>
    <xf numFmtId="0" fontId="13" fillId="0" borderId="0" xfId="0" applyFont="1" applyBorder="1" applyAlignment="1">
      <alignment horizontal="distributed" vertical="center" indent="1"/>
    </xf>
    <xf numFmtId="0" fontId="13" fillId="0" borderId="32" xfId="0" applyFont="1" applyBorder="1" applyAlignment="1">
      <alignment horizontal="distributed" vertical="center" indent="1"/>
    </xf>
    <xf numFmtId="0" fontId="24" fillId="0" borderId="1" xfId="0" applyFont="1" applyBorder="1" applyAlignment="1">
      <alignment horizontal="center" vertical="center" wrapText="1"/>
    </xf>
    <xf numFmtId="0" fontId="24" fillId="0" borderId="67" xfId="0" applyFont="1" applyBorder="1" applyAlignment="1">
      <alignment horizontal="center" vertical="center" wrapText="1"/>
    </xf>
    <xf numFmtId="0" fontId="13" fillId="0" borderId="26" xfId="0" applyFont="1" applyBorder="1" applyAlignment="1">
      <alignment horizontal="distributed" vertical="center" indent="1"/>
    </xf>
    <xf numFmtId="0" fontId="13" fillId="0" borderId="17" xfId="0" applyFont="1" applyBorder="1" applyAlignment="1">
      <alignment horizontal="left" vertical="center" wrapText="1"/>
    </xf>
    <xf numFmtId="0" fontId="13" fillId="0" borderId="15" xfId="0" applyFont="1" applyBorder="1" applyAlignment="1">
      <alignment horizontal="left" vertical="center" wrapText="1"/>
    </xf>
    <xf numFmtId="0" fontId="13" fillId="0" borderId="15" xfId="0" applyFont="1" applyBorder="1" applyAlignment="1">
      <alignment horizontal="left" vertical="top" wrapText="1"/>
    </xf>
    <xf numFmtId="0" fontId="13" fillId="0" borderId="16" xfId="0" applyFont="1" applyBorder="1" applyAlignment="1">
      <alignment horizontal="left" vertical="top" wrapText="1"/>
    </xf>
    <xf numFmtId="0" fontId="13" fillId="0" borderId="30" xfId="0" applyFont="1" applyBorder="1" applyAlignment="1">
      <alignment horizontal="distributed" vertical="center" indent="1"/>
    </xf>
    <xf numFmtId="0" fontId="13" fillId="0" borderId="40" xfId="0" applyFont="1" applyBorder="1" applyAlignment="1">
      <alignment horizontal="left" vertical="center" indent="1" shrinkToFit="1"/>
    </xf>
    <xf numFmtId="0" fontId="24" fillId="0" borderId="0" xfId="0" applyFont="1" applyBorder="1" applyAlignment="1">
      <alignment horizontal="center" vertical="center"/>
    </xf>
    <xf numFmtId="0" fontId="24" fillId="0" borderId="20" xfId="0" applyFont="1" applyBorder="1" applyAlignment="1">
      <alignment horizontal="center" vertical="center"/>
    </xf>
    <xf numFmtId="0" fontId="25" fillId="0" borderId="0" xfId="0" applyFont="1" applyFill="1" applyBorder="1" applyAlignment="1">
      <alignment horizontal="center" vertical="center"/>
    </xf>
    <xf numFmtId="0" fontId="13" fillId="0" borderId="19" xfId="0" applyFont="1" applyBorder="1" applyAlignment="1">
      <alignment horizontal="center" vertical="center" textRotation="255"/>
    </xf>
    <xf numFmtId="0" fontId="13" fillId="0" borderId="25" xfId="0" applyFont="1" applyBorder="1" applyAlignment="1">
      <alignment horizontal="center" vertical="center" textRotation="255"/>
    </xf>
    <xf numFmtId="0" fontId="13" fillId="0" borderId="27" xfId="0" applyFont="1" applyBorder="1" applyAlignment="1">
      <alignment horizontal="center" vertical="center" textRotation="255"/>
    </xf>
    <xf numFmtId="0" fontId="13" fillId="0" borderId="0" xfId="0" applyFont="1" applyFill="1" applyBorder="1" applyAlignment="1">
      <alignment horizontal="left" vertical="center"/>
    </xf>
    <xf numFmtId="0" fontId="13" fillId="0" borderId="23" xfId="0" applyFont="1" applyBorder="1" applyAlignment="1">
      <alignment horizontal="center" vertical="center"/>
    </xf>
    <xf numFmtId="0" fontId="13" fillId="0" borderId="0" xfId="0" applyFont="1" applyFill="1" applyBorder="1" applyAlignment="1">
      <alignment horizontal="left" vertical="top" wrapText="1"/>
    </xf>
    <xf numFmtId="0" fontId="13" fillId="0" borderId="8" xfId="0" applyFont="1" applyFill="1" applyBorder="1" applyAlignment="1">
      <alignment horizontal="left" vertical="top" wrapText="1"/>
    </xf>
    <xf numFmtId="0" fontId="25" fillId="0" borderId="23" xfId="0" applyFont="1" applyBorder="1" applyAlignment="1">
      <alignment horizontal="center" vertical="center"/>
    </xf>
    <xf numFmtId="0" fontId="25" fillId="0" borderId="21" xfId="0" applyFont="1" applyBorder="1" applyAlignment="1">
      <alignment horizontal="center" vertical="center"/>
    </xf>
    <xf numFmtId="0" fontId="25" fillId="0" borderId="25" xfId="0" applyFont="1" applyBorder="1" applyAlignment="1">
      <alignment horizontal="center" vertical="center"/>
    </xf>
    <xf numFmtId="0" fontId="25" fillId="0" borderId="26" xfId="0" applyFont="1" applyBorder="1" applyAlignment="1">
      <alignment horizontal="center" vertical="center"/>
    </xf>
    <xf numFmtId="0" fontId="25"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7" fillId="0" borderId="0" xfId="0" applyFont="1" applyFill="1" applyBorder="1" applyAlignment="1">
      <alignment horizontal="center" vertical="center"/>
    </xf>
    <xf numFmtId="0" fontId="4" fillId="0" borderId="19"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25" xfId="0" applyFont="1" applyBorder="1" applyAlignment="1">
      <alignment horizontal="center" vertical="center" textRotation="255"/>
    </xf>
    <xf numFmtId="0" fontId="4" fillId="0" borderId="27" xfId="0" applyFont="1" applyBorder="1" applyAlignment="1">
      <alignment horizontal="center" vertical="center" textRotation="255"/>
    </xf>
    <xf numFmtId="0" fontId="8" fillId="0" borderId="0" xfId="0" applyFont="1" applyFill="1" applyBorder="1" applyAlignment="1">
      <alignment horizontal="left" vertical="top" wrapText="1"/>
    </xf>
    <xf numFmtId="0" fontId="8" fillId="0" borderId="8" xfId="0" applyFont="1" applyFill="1" applyBorder="1" applyAlignment="1">
      <alignment horizontal="left" vertical="top" wrapText="1"/>
    </xf>
    <xf numFmtId="0" fontId="13" fillId="0" borderId="26" xfId="0" applyFont="1" applyBorder="1" applyAlignment="1">
      <alignment horizontal="center" vertical="center" textRotation="255"/>
    </xf>
    <xf numFmtId="0" fontId="13" fillId="0" borderId="26" xfId="0" applyFont="1" applyFill="1" applyBorder="1" applyAlignment="1">
      <alignment horizontal="left" vertical="top" wrapText="1"/>
    </xf>
    <xf numFmtId="0" fontId="18" fillId="0" borderId="0" xfId="0" applyFont="1" applyBorder="1" applyAlignment="1">
      <alignment horizontal="center" vertical="center" textRotation="255"/>
    </xf>
    <xf numFmtId="0" fontId="18" fillId="0" borderId="0" xfId="0" applyFont="1" applyBorder="1" applyAlignment="1">
      <alignment horizontal="center" vertical="center" shrinkToFit="1"/>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18" fillId="0" borderId="3"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1" fillId="4" borderId="14" xfId="0" applyFont="1" applyFill="1" applyBorder="1" applyAlignment="1">
      <alignment horizontal="center" vertical="center" shrinkToFit="1"/>
    </xf>
    <xf numFmtId="0" fontId="11" fillId="4" borderId="15" xfId="0" applyFont="1" applyFill="1" applyBorder="1" applyAlignment="1">
      <alignment horizontal="center" vertical="center" shrinkToFit="1"/>
    </xf>
    <xf numFmtId="0" fontId="11" fillId="4" borderId="18" xfId="0" applyFont="1" applyFill="1" applyBorder="1" applyAlignment="1">
      <alignment horizontal="center" vertical="center" shrinkToFit="1"/>
    </xf>
    <xf numFmtId="0" fontId="11" fillId="4" borderId="19" xfId="0" applyFont="1" applyFill="1" applyBorder="1" applyAlignment="1">
      <alignment horizontal="center" vertical="center" shrinkToFit="1"/>
    </xf>
    <xf numFmtId="0" fontId="11" fillId="4" borderId="0" xfId="0" applyFont="1" applyFill="1" applyBorder="1" applyAlignment="1">
      <alignment horizontal="center" vertical="center" shrinkToFit="1"/>
    </xf>
    <xf numFmtId="0" fontId="11" fillId="4" borderId="20" xfId="0" applyFont="1" applyFill="1" applyBorder="1" applyAlignment="1">
      <alignment horizontal="center" vertical="center" shrinkToFit="1"/>
    </xf>
    <xf numFmtId="0" fontId="11" fillId="4" borderId="25" xfId="0" applyFont="1" applyFill="1" applyBorder="1" applyAlignment="1">
      <alignment horizontal="center" vertical="center" shrinkToFit="1"/>
    </xf>
    <xf numFmtId="0" fontId="11" fillId="4" borderId="26" xfId="0" applyFont="1" applyFill="1" applyBorder="1" applyAlignment="1">
      <alignment horizontal="center" vertical="center" shrinkToFit="1"/>
    </xf>
    <xf numFmtId="0" fontId="11" fillId="4" borderId="29" xfId="0" applyFont="1" applyFill="1" applyBorder="1" applyAlignment="1">
      <alignment horizontal="center" vertical="center" shrinkToFit="1"/>
    </xf>
    <xf numFmtId="0" fontId="3" fillId="0" borderId="0" xfId="0" applyFont="1" applyBorder="1" applyAlignment="1">
      <alignment horizontal="center" vertical="center"/>
    </xf>
    <xf numFmtId="0" fontId="21" fillId="0" borderId="0" xfId="0" applyFont="1" applyBorder="1" applyAlignment="1">
      <alignment horizontal="left" vertical="center" wrapText="1"/>
    </xf>
    <xf numFmtId="0" fontId="4" fillId="0" borderId="3" xfId="0" applyFont="1" applyBorder="1" applyAlignment="1">
      <alignment horizontal="right" vertical="center"/>
    </xf>
    <xf numFmtId="0" fontId="4" fillId="0" borderId="2" xfId="0" applyFont="1" applyBorder="1" applyAlignment="1">
      <alignment horizontal="right" vertical="center"/>
    </xf>
    <xf numFmtId="0" fontId="4" fillId="0" borderId="4"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4" fillId="0" borderId="9" xfId="0" applyFont="1" applyBorder="1" applyAlignment="1">
      <alignment horizontal="right" vertical="center"/>
    </xf>
    <xf numFmtId="0" fontId="2" fillId="0" borderId="0"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8" fillId="0" borderId="3" xfId="0" applyFont="1" applyBorder="1" applyAlignment="1">
      <alignment horizontal="center" vertical="center"/>
    </xf>
    <xf numFmtId="0" fontId="18" fillId="0" borderId="2" xfId="0" applyFont="1" applyBorder="1" applyAlignment="1">
      <alignment horizontal="center" vertical="center"/>
    </xf>
    <xf numFmtId="0" fontId="18" fillId="0" borderId="4"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4" fillId="0" borderId="23" xfId="0" applyFont="1" applyBorder="1" applyAlignment="1">
      <alignment horizontal="distributed" vertical="center"/>
    </xf>
    <xf numFmtId="0" fontId="4" fillId="0" borderId="2" xfId="0" applyFont="1" applyBorder="1" applyAlignment="1">
      <alignment horizontal="distributed" vertical="center"/>
    </xf>
    <xf numFmtId="0" fontId="4" fillId="0" borderId="4" xfId="0" applyFont="1" applyBorder="1" applyAlignment="1">
      <alignment horizontal="distributed" vertical="center"/>
    </xf>
    <xf numFmtId="0" fontId="4" fillId="0" borderId="21" xfId="0" applyFont="1" applyBorder="1" applyAlignment="1">
      <alignment horizontal="distributed" vertical="center"/>
    </xf>
    <xf numFmtId="0" fontId="4" fillId="0" borderId="8" xfId="0" applyFont="1" applyBorder="1" applyAlignment="1">
      <alignment horizontal="distributed" vertical="center"/>
    </xf>
    <xf numFmtId="0" fontId="4" fillId="0" borderId="9" xfId="0" applyFont="1" applyBorder="1" applyAlignment="1">
      <alignment horizontal="distributed" vertical="center"/>
    </xf>
    <xf numFmtId="0" fontId="4" fillId="0" borderId="19" xfId="0" applyFont="1" applyBorder="1" applyAlignment="1">
      <alignment horizontal="distributed" vertical="center"/>
    </xf>
    <xf numFmtId="0" fontId="4" fillId="0" borderId="0" xfId="0" applyFont="1" applyBorder="1" applyAlignment="1">
      <alignment horizontal="distributed" vertical="center"/>
    </xf>
    <xf numFmtId="0" fontId="4" fillId="0" borderId="6" xfId="0" applyFont="1" applyBorder="1" applyAlignment="1">
      <alignment horizontal="distributed" vertical="center"/>
    </xf>
    <xf numFmtId="0" fontId="8" fillId="0" borderId="3" xfId="0" applyFont="1" applyBorder="1" applyAlignment="1">
      <alignment horizontal="left" vertical="center" indent="1" shrinkToFit="1"/>
    </xf>
    <xf numFmtId="0" fontId="8" fillId="0" borderId="2" xfId="0" applyFont="1" applyBorder="1" applyAlignment="1">
      <alignment horizontal="left" vertical="center" indent="1" shrinkToFit="1"/>
    </xf>
    <xf numFmtId="0" fontId="8" fillId="0" borderId="4" xfId="0" applyFont="1" applyBorder="1" applyAlignment="1">
      <alignment horizontal="left" vertical="center" indent="1" shrinkToFit="1"/>
    </xf>
    <xf numFmtId="0" fontId="8" fillId="0" borderId="37" xfId="0" applyFont="1" applyBorder="1" applyAlignment="1">
      <alignment horizontal="left" vertical="center" indent="1" shrinkToFit="1"/>
    </xf>
    <xf numFmtId="0" fontId="8" fillId="0" borderId="38" xfId="0" applyFont="1" applyBorder="1" applyAlignment="1">
      <alignment horizontal="left" vertical="center" indent="1" shrinkToFit="1"/>
    </xf>
    <xf numFmtId="0" fontId="8" fillId="0" borderId="63" xfId="0" applyFont="1" applyBorder="1" applyAlignment="1">
      <alignment horizontal="left" vertical="center" indent="1" shrinkToFit="1"/>
    </xf>
    <xf numFmtId="0" fontId="4" fillId="0" borderId="10" xfId="0" applyFont="1" applyBorder="1" applyAlignment="1">
      <alignment horizontal="center" vertical="center" textRotation="255"/>
    </xf>
    <xf numFmtId="0" fontId="4" fillId="0" borderId="11" xfId="0" applyFont="1" applyBorder="1" applyAlignment="1">
      <alignment horizontal="center" vertical="center" textRotation="255"/>
    </xf>
    <xf numFmtId="0" fontId="4" fillId="0" borderId="12"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2"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9" xfId="0" applyFont="1" applyBorder="1" applyAlignment="1">
      <alignment horizontal="center" vertical="center" textRotation="255"/>
    </xf>
    <xf numFmtId="0" fontId="8" fillId="0" borderId="0" xfId="0" applyFont="1" applyBorder="1" applyAlignment="1">
      <alignment horizontal="left" vertical="top" wrapText="1"/>
    </xf>
    <xf numFmtId="0" fontId="4" fillId="0" borderId="14" xfId="0" applyFont="1" applyBorder="1" applyAlignment="1">
      <alignment horizontal="distributed" vertical="center"/>
    </xf>
    <xf numFmtId="0" fontId="4" fillId="0" borderId="15" xfId="0" applyFont="1" applyBorder="1" applyAlignment="1">
      <alignment horizontal="distributed" vertical="center"/>
    </xf>
    <xf numFmtId="0" fontId="4" fillId="0" borderId="16" xfId="0" applyFont="1" applyBorder="1" applyAlignment="1">
      <alignment horizontal="distributed" vertical="center"/>
    </xf>
    <xf numFmtId="0" fontId="4" fillId="0" borderId="17" xfId="0" applyFont="1" applyBorder="1" applyAlignment="1">
      <alignment horizontal="center" vertical="center"/>
    </xf>
    <xf numFmtId="0" fontId="4" fillId="0" borderId="15"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6" xfId="0" applyFont="1" applyBorder="1" applyAlignment="1">
      <alignment horizontal="center" vertical="center"/>
    </xf>
    <xf numFmtId="0" fontId="4" fillId="0" borderId="32" xfId="0" applyFont="1" applyBorder="1" applyAlignment="1">
      <alignment horizontal="center" vertical="center"/>
    </xf>
    <xf numFmtId="0" fontId="4" fillId="0" borderId="62" xfId="0" applyFont="1" applyBorder="1" applyAlignment="1">
      <alignment horizontal="center" vertical="center"/>
    </xf>
    <xf numFmtId="0" fontId="4" fillId="0" borderId="39" xfId="0" applyFont="1" applyBorder="1" applyAlignment="1">
      <alignment horizontal="center" vertical="center"/>
    </xf>
    <xf numFmtId="0" fontId="4" fillId="0" borderId="3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41" xfId="0" applyFont="1" applyBorder="1" applyAlignment="1">
      <alignment horizontal="center" vertical="center"/>
    </xf>
    <xf numFmtId="0" fontId="4" fillId="0" borderId="40" xfId="0" applyFont="1" applyBorder="1" applyAlignment="1">
      <alignment horizontal="center" vertical="center"/>
    </xf>
    <xf numFmtId="0" fontId="4" fillId="0" borderId="59" xfId="0" applyFont="1" applyBorder="1" applyAlignment="1">
      <alignment horizontal="center" vertical="center"/>
    </xf>
    <xf numFmtId="0" fontId="4" fillId="0" borderId="3" xfId="0" applyFont="1" applyBorder="1" applyAlignment="1">
      <alignment horizontal="center" vertical="center" textRotation="255" wrapText="1" readingOrder="2"/>
    </xf>
    <xf numFmtId="0" fontId="4" fillId="0" borderId="4" xfId="0" applyFont="1" applyBorder="1" applyAlignment="1">
      <alignment horizontal="center" vertical="center" textRotation="255" wrapText="1" readingOrder="2"/>
    </xf>
    <xf numFmtId="0" fontId="4" fillId="0" borderId="5" xfId="0" applyFont="1" applyBorder="1" applyAlignment="1">
      <alignment horizontal="center" vertical="center" textRotation="255" wrapText="1" readingOrder="2"/>
    </xf>
    <xf numFmtId="0" fontId="4" fillId="0" borderId="6" xfId="0" applyFont="1" applyBorder="1" applyAlignment="1">
      <alignment horizontal="center" vertical="center" textRotation="255" wrapText="1" readingOrder="2"/>
    </xf>
    <xf numFmtId="0" fontId="4" fillId="0" borderId="7" xfId="0" applyFont="1" applyBorder="1" applyAlignment="1">
      <alignment horizontal="center" vertical="center" textRotation="255" wrapText="1" readingOrder="2"/>
    </xf>
    <xf numFmtId="0" fontId="4" fillId="0" borderId="9" xfId="0" applyFont="1" applyBorder="1" applyAlignment="1">
      <alignment horizontal="center" vertical="center" textRotation="255" wrapText="1" readingOrder="2"/>
    </xf>
    <xf numFmtId="0" fontId="8" fillId="0" borderId="5" xfId="0" applyFont="1" applyBorder="1" applyAlignment="1">
      <alignment horizontal="left" vertical="center" indent="1" shrinkToFit="1"/>
    </xf>
    <xf numFmtId="0" fontId="8" fillId="0" borderId="0" xfId="0" applyFont="1" applyBorder="1" applyAlignment="1">
      <alignment horizontal="left" vertical="center" indent="1" shrinkToFit="1"/>
    </xf>
    <xf numFmtId="0" fontId="8" fillId="0" borderId="6" xfId="0" applyFont="1" applyBorder="1" applyAlignment="1">
      <alignment horizontal="left" vertical="center" indent="1" shrinkToFit="1"/>
    </xf>
    <xf numFmtId="0" fontId="8" fillId="0" borderId="7" xfId="0" applyFont="1" applyBorder="1" applyAlignment="1">
      <alignment horizontal="left" vertical="center" indent="1" shrinkToFit="1"/>
    </xf>
    <xf numFmtId="0" fontId="8" fillId="0" borderId="8" xfId="0" applyFont="1" applyBorder="1" applyAlignment="1">
      <alignment horizontal="left" vertical="center" indent="1" shrinkToFit="1"/>
    </xf>
    <xf numFmtId="0" fontId="8" fillId="0" borderId="9" xfId="0" applyFont="1" applyBorder="1" applyAlignment="1">
      <alignment horizontal="left" vertical="center" indent="1" shrinkToFit="1"/>
    </xf>
    <xf numFmtId="0" fontId="4" fillId="0" borderId="23" xfId="0" applyFont="1" applyBorder="1" applyAlignment="1">
      <alignment horizontal="distributed"/>
    </xf>
    <xf numFmtId="0" fontId="4" fillId="0" borderId="2" xfId="0" applyFont="1" applyBorder="1" applyAlignment="1">
      <alignment horizontal="distributed"/>
    </xf>
    <xf numFmtId="0" fontId="4" fillId="0" borderId="4" xfId="0" applyFont="1" applyBorder="1" applyAlignment="1">
      <alignment horizontal="distributed"/>
    </xf>
    <xf numFmtId="0" fontId="8" fillId="0" borderId="3" xfId="0" applyFont="1" applyBorder="1" applyAlignment="1">
      <alignment horizontal="left" vertical="center" indent="1"/>
    </xf>
    <xf numFmtId="0" fontId="8" fillId="0" borderId="2" xfId="0" applyFont="1" applyBorder="1" applyAlignment="1">
      <alignment horizontal="left" vertical="center" indent="1"/>
    </xf>
    <xf numFmtId="0" fontId="8" fillId="0" borderId="4" xfId="0" applyFont="1" applyBorder="1" applyAlignment="1">
      <alignment horizontal="left" vertical="center" indent="1"/>
    </xf>
    <xf numFmtId="0" fontId="8" fillId="0" borderId="7" xfId="0" applyFont="1" applyBorder="1" applyAlignment="1">
      <alignment horizontal="left" vertical="center" indent="1"/>
    </xf>
    <xf numFmtId="0" fontId="8" fillId="0" borderId="8" xfId="0" applyFont="1" applyBorder="1" applyAlignment="1">
      <alignment horizontal="left" vertical="center" indent="1"/>
    </xf>
    <xf numFmtId="0" fontId="8" fillId="0" borderId="9" xfId="0" applyFont="1" applyBorder="1" applyAlignment="1">
      <alignment horizontal="left" vertical="center" indent="1"/>
    </xf>
    <xf numFmtId="0" fontId="4" fillId="0" borderId="3"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24"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2" xfId="0" applyFont="1" applyBorder="1" applyAlignment="1">
      <alignment horizontal="left" vertical="center" shrinkToFit="1"/>
    </xf>
    <xf numFmtId="0" fontId="4" fillId="0" borderId="23" xfId="0" applyFont="1" applyBorder="1" applyAlignment="1">
      <alignment horizontal="distributed" vertical="center" wrapText="1" shrinkToFit="1"/>
    </xf>
    <xf numFmtId="0" fontId="4" fillId="0" borderId="2" xfId="0" applyFont="1" applyBorder="1" applyAlignment="1">
      <alignment horizontal="distributed" vertical="center" wrapText="1" shrinkToFit="1"/>
    </xf>
    <xf numFmtId="0" fontId="4" fillId="0" borderId="4" xfId="0" applyFont="1" applyBorder="1" applyAlignment="1">
      <alignment horizontal="distributed" vertical="center" wrapText="1" shrinkToFit="1"/>
    </xf>
    <xf numFmtId="0" fontId="4" fillId="0" borderId="19" xfId="0" applyFont="1" applyBorder="1" applyAlignment="1">
      <alignment horizontal="distributed" vertical="center" wrapText="1" shrinkToFit="1"/>
    </xf>
    <xf numFmtId="0" fontId="4" fillId="0" borderId="0" xfId="0" applyFont="1" applyBorder="1" applyAlignment="1">
      <alignment horizontal="distributed" vertical="center" wrapText="1" shrinkToFit="1"/>
    </xf>
    <xf numFmtId="0" fontId="4" fillId="0" borderId="6" xfId="0" applyFont="1" applyBorder="1" applyAlignment="1">
      <alignment horizontal="distributed" vertical="center" wrapText="1" shrinkToFit="1"/>
    </xf>
    <xf numFmtId="0" fontId="4" fillId="0" borderId="21" xfId="0" applyFont="1" applyBorder="1" applyAlignment="1">
      <alignment horizontal="distributed" vertical="center" wrapText="1" shrinkToFit="1"/>
    </xf>
    <xf numFmtId="0" fontId="4" fillId="0" borderId="8" xfId="0" applyFont="1" applyBorder="1" applyAlignment="1">
      <alignment horizontal="distributed" vertical="center" wrapText="1" shrinkToFit="1"/>
    </xf>
    <xf numFmtId="0" fontId="4" fillId="0" borderId="9" xfId="0" applyFont="1" applyBorder="1" applyAlignment="1">
      <alignment horizontal="distributed" vertical="center" wrapText="1" shrinkToFit="1"/>
    </xf>
    <xf numFmtId="0" fontId="4" fillId="0" borderId="19" xfId="0" applyFont="1" applyBorder="1" applyAlignment="1">
      <alignment horizontal="center" vertical="center"/>
    </xf>
    <xf numFmtId="0" fontId="4" fillId="0" borderId="6" xfId="0" applyFont="1" applyBorder="1" applyAlignment="1">
      <alignment horizontal="center" vertical="center"/>
    </xf>
    <xf numFmtId="0" fontId="4" fillId="0" borderId="21" xfId="0" applyFont="1" applyBorder="1" applyAlignment="1">
      <alignment horizontal="center" vertical="center"/>
    </xf>
    <xf numFmtId="0" fontId="4" fillId="0" borderId="25" xfId="0" applyFont="1" applyBorder="1" applyAlignment="1">
      <alignment horizontal="distributed" vertical="center"/>
    </xf>
    <xf numFmtId="0" fontId="4" fillId="0" borderId="26" xfId="0" applyFont="1" applyBorder="1" applyAlignment="1">
      <alignment horizontal="distributed" vertical="center"/>
    </xf>
    <xf numFmtId="0" fontId="4" fillId="0" borderId="27" xfId="0" applyFont="1" applyBorder="1" applyAlignment="1">
      <alignment horizontal="distributed" vertical="center"/>
    </xf>
    <xf numFmtId="0" fontId="4" fillId="0" borderId="28" xfId="0" applyFont="1" applyBorder="1" applyAlignment="1">
      <alignment horizontal="center" vertical="center"/>
    </xf>
    <xf numFmtId="0" fontId="4" fillId="0" borderId="26" xfId="0" applyFont="1" applyBorder="1" applyAlignment="1">
      <alignment horizontal="center" vertical="center"/>
    </xf>
    <xf numFmtId="0" fontId="4" fillId="0" borderId="3" xfId="0" applyFont="1" applyBorder="1" applyAlignment="1">
      <alignment horizontal="distributed" vertical="center"/>
    </xf>
    <xf numFmtId="0" fontId="4" fillId="0" borderId="28" xfId="0" applyFont="1" applyBorder="1" applyAlignment="1">
      <alignment horizontal="distributed" vertical="center"/>
    </xf>
    <xf numFmtId="0" fontId="8" fillId="0" borderId="17" xfId="0" applyFont="1" applyBorder="1" applyAlignment="1">
      <alignment horizontal="left" vertical="center" indent="1"/>
    </xf>
    <xf numFmtId="0" fontId="8" fillId="0" borderId="15" xfId="0" applyFont="1" applyBorder="1" applyAlignment="1">
      <alignment horizontal="left" vertical="center" indent="1"/>
    </xf>
    <xf numFmtId="0" fontId="8" fillId="0" borderId="5" xfId="0" applyFont="1" applyBorder="1" applyAlignment="1">
      <alignment horizontal="left" vertical="center" indent="1"/>
    </xf>
    <xf numFmtId="0" fontId="8" fillId="0" borderId="0" xfId="0" applyFont="1" applyBorder="1" applyAlignment="1">
      <alignment horizontal="left" vertical="center" indent="1"/>
    </xf>
    <xf numFmtId="0" fontId="8" fillId="0" borderId="16" xfId="0" applyFont="1" applyBorder="1" applyAlignment="1">
      <alignment horizontal="left" vertical="center" indent="1"/>
    </xf>
    <xf numFmtId="0" fontId="8" fillId="0" borderId="6" xfId="0" applyFont="1" applyBorder="1" applyAlignment="1">
      <alignment horizontal="left" vertical="center" indent="1"/>
    </xf>
    <xf numFmtId="0" fontId="4" fillId="0" borderId="3" xfId="0" applyFont="1" applyBorder="1" applyAlignment="1">
      <alignment horizontal="center" vertical="center" textRotation="255"/>
    </xf>
    <xf numFmtId="0" fontId="4" fillId="0" borderId="2"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8" xfId="0" applyFont="1" applyBorder="1" applyAlignment="1">
      <alignment horizontal="center" vertical="center" textRotation="255"/>
    </xf>
    <xf numFmtId="0" fontId="4" fillId="0" borderId="9" xfId="0" applyFont="1" applyBorder="1" applyAlignment="1">
      <alignment horizontal="center" vertical="center" textRotation="255"/>
    </xf>
    <xf numFmtId="0" fontId="8" fillId="0" borderId="3" xfId="0" applyFont="1" applyBorder="1" applyAlignment="1">
      <alignment horizontal="distributed" vertical="center" wrapText="1"/>
    </xf>
    <xf numFmtId="0" fontId="8" fillId="0" borderId="2" xfId="0" applyFont="1" applyBorder="1" applyAlignment="1">
      <alignment horizontal="distributed" vertical="center" wrapText="1"/>
    </xf>
    <xf numFmtId="0" fontId="8" fillId="0" borderId="4" xfId="0" applyFont="1" applyBorder="1" applyAlignment="1">
      <alignment horizontal="distributed" vertical="center" wrapText="1"/>
    </xf>
    <xf numFmtId="0" fontId="8" fillId="0" borderId="7" xfId="0" applyFont="1" applyBorder="1" applyAlignment="1">
      <alignment horizontal="distributed" vertical="center" wrapText="1"/>
    </xf>
    <xf numFmtId="0" fontId="8" fillId="0" borderId="8" xfId="0" applyFont="1" applyBorder="1" applyAlignment="1">
      <alignment horizontal="distributed" vertical="center" wrapText="1"/>
    </xf>
    <xf numFmtId="0" fontId="8" fillId="0" borderId="9" xfId="0" applyFont="1" applyBorder="1" applyAlignment="1">
      <alignment horizontal="distributed" vertical="center" wrapText="1"/>
    </xf>
    <xf numFmtId="0" fontId="8" fillId="0" borderId="51" xfId="0" applyFont="1" applyBorder="1" applyAlignment="1">
      <alignment horizontal="distributed" vertical="center" shrinkToFit="1"/>
    </xf>
    <xf numFmtId="0" fontId="8" fillId="0" borderId="49" xfId="0" applyFont="1" applyBorder="1" applyAlignment="1">
      <alignment horizontal="distributed" vertical="center" shrinkToFit="1"/>
    </xf>
    <xf numFmtId="0" fontId="8" fillId="0" borderId="50" xfId="0" applyFont="1" applyBorder="1" applyAlignment="1">
      <alignment horizontal="distributed" vertical="center" shrinkToFit="1"/>
    </xf>
    <xf numFmtId="0" fontId="8" fillId="0" borderId="7" xfId="0" applyFont="1" applyBorder="1" applyAlignment="1">
      <alignment horizontal="distributed" vertical="center" shrinkToFit="1"/>
    </xf>
    <xf numFmtId="0" fontId="8" fillId="0" borderId="8" xfId="0" applyFont="1" applyBorder="1" applyAlignment="1">
      <alignment horizontal="distributed" vertical="center" shrinkToFit="1"/>
    </xf>
    <xf numFmtId="0" fontId="8" fillId="0" borderId="9" xfId="0" applyFont="1" applyBorder="1" applyAlignment="1">
      <alignment horizontal="distributed" vertical="center" shrinkToFit="1"/>
    </xf>
    <xf numFmtId="0" fontId="8" fillId="0" borderId="3" xfId="0" applyFont="1" applyBorder="1" applyAlignment="1">
      <alignment horizontal="distributed" vertical="center" wrapText="1" shrinkToFit="1"/>
    </xf>
    <xf numFmtId="0" fontId="8" fillId="0" borderId="2" xfId="0" applyFont="1" applyBorder="1" applyAlignment="1">
      <alignment horizontal="distributed" vertical="center" wrapText="1" shrinkToFit="1"/>
    </xf>
    <xf numFmtId="0" fontId="8" fillId="0" borderId="4" xfId="0" applyFont="1" applyBorder="1" applyAlignment="1">
      <alignment horizontal="distributed" vertical="center" wrapText="1" shrinkToFit="1"/>
    </xf>
    <xf numFmtId="0" fontId="8" fillId="0" borderId="7" xfId="0" applyFont="1" applyBorder="1" applyAlignment="1">
      <alignment horizontal="distributed" vertical="center" wrapText="1" shrinkToFit="1"/>
    </xf>
    <xf numFmtId="0" fontId="8" fillId="0" borderId="8" xfId="0" applyFont="1" applyBorder="1" applyAlignment="1">
      <alignment horizontal="distributed" vertical="center" wrapText="1" shrinkToFit="1"/>
    </xf>
    <xf numFmtId="0" fontId="8" fillId="0" borderId="9" xfId="0" applyFont="1" applyBorder="1" applyAlignment="1">
      <alignment horizontal="distributed" vertical="center" wrapText="1" shrinkToFit="1"/>
    </xf>
    <xf numFmtId="0" fontId="8" fillId="0" borderId="0" xfId="0" applyFont="1" applyBorder="1" applyAlignment="1">
      <alignment horizontal="left" vertical="center" shrinkToFit="1"/>
    </xf>
    <xf numFmtId="0" fontId="8" fillId="0" borderId="6" xfId="0" applyFont="1" applyBorder="1" applyAlignment="1">
      <alignment horizontal="left" vertical="center" shrinkToFit="1"/>
    </xf>
    <xf numFmtId="0" fontId="8" fillId="0" borderId="5" xfId="0" applyFont="1" applyBorder="1" applyAlignment="1">
      <alignment horizontal="left" vertical="center" shrinkToFit="1"/>
    </xf>
    <xf numFmtId="0" fontId="8" fillId="0" borderId="7" xfId="0" applyFont="1" applyBorder="1" applyAlignment="1">
      <alignment horizontal="left" vertical="center" shrinkToFit="1"/>
    </xf>
    <xf numFmtId="0" fontId="8" fillId="0" borderId="8" xfId="0" applyFont="1" applyBorder="1" applyAlignment="1">
      <alignment horizontal="left" vertical="center" shrinkToFit="1"/>
    </xf>
    <xf numFmtId="0" fontId="8" fillId="0" borderId="9" xfId="0" applyFont="1" applyBorder="1" applyAlignment="1">
      <alignment horizontal="left" vertical="center" shrinkToFit="1"/>
    </xf>
    <xf numFmtId="0" fontId="8" fillId="0" borderId="3" xfId="0" applyFont="1" applyBorder="1" applyAlignment="1">
      <alignment horizontal="left" vertical="center" shrinkToFit="1"/>
    </xf>
    <xf numFmtId="0" fontId="8" fillId="0" borderId="2" xfId="0" applyFont="1" applyBorder="1" applyAlignment="1">
      <alignment horizontal="left" vertical="center" shrinkToFit="1"/>
    </xf>
    <xf numFmtId="0" fontId="8" fillId="0" borderId="4" xfId="0" applyFont="1" applyBorder="1" applyAlignment="1">
      <alignment horizontal="left" vertical="center" shrinkToFit="1"/>
    </xf>
    <xf numFmtId="0" fontId="15" fillId="0" borderId="0" xfId="0" applyFont="1" applyBorder="1" applyAlignment="1">
      <alignment horizontal="center" vertical="center"/>
    </xf>
    <xf numFmtId="0" fontId="18" fillId="0" borderId="0" xfId="0" applyFont="1" applyBorder="1" applyAlignment="1">
      <alignment horizontal="center" vertical="center" textRotation="255" shrinkToFit="1"/>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6" fillId="0" borderId="0" xfId="0" applyFont="1" applyBorder="1" applyAlignment="1">
      <alignment horizontal="center" vertical="center"/>
    </xf>
    <xf numFmtId="0" fontId="5" fillId="2" borderId="47" xfId="0" applyFont="1" applyFill="1" applyBorder="1" applyAlignment="1">
      <alignment horizontal="center" vertical="center"/>
    </xf>
    <xf numFmtId="0" fontId="5" fillId="2" borderId="46" xfId="0" applyFont="1" applyFill="1" applyBorder="1" applyAlignment="1">
      <alignment horizontal="center" vertical="center"/>
    </xf>
    <xf numFmtId="0" fontId="5" fillId="2" borderId="65" xfId="0" applyFont="1" applyFill="1" applyBorder="1" applyAlignment="1">
      <alignment horizontal="center" vertical="center"/>
    </xf>
    <xf numFmtId="0" fontId="7" fillId="0" borderId="0" xfId="0" applyFont="1" applyBorder="1" applyAlignment="1">
      <alignment horizontal="center" vertical="center" textRotation="255"/>
    </xf>
    <xf numFmtId="0" fontId="5" fillId="0" borderId="74" xfId="0" applyFont="1" applyBorder="1" applyAlignment="1">
      <alignment horizontal="center" vertical="center"/>
    </xf>
    <xf numFmtId="0" fontId="8" fillId="0" borderId="64" xfId="0" applyFont="1" applyBorder="1" applyAlignment="1">
      <alignment horizontal="left" vertical="center" indent="1" shrinkToFit="1"/>
    </xf>
    <xf numFmtId="0" fontId="5" fillId="0" borderId="73" xfId="0" applyFont="1" applyBorder="1" applyAlignment="1">
      <alignment horizontal="center" vertical="center"/>
    </xf>
    <xf numFmtId="0" fontId="8" fillId="0" borderId="33" xfId="0" applyFont="1" applyBorder="1" applyAlignment="1">
      <alignment horizontal="left" vertical="center" indent="1" shrinkToFit="1"/>
    </xf>
    <xf numFmtId="0" fontId="8" fillId="0" borderId="32" xfId="0" applyFont="1" applyBorder="1" applyAlignment="1">
      <alignment horizontal="left" vertical="center" indent="1" shrinkToFit="1"/>
    </xf>
    <xf numFmtId="0" fontId="8" fillId="0" borderId="35" xfId="0" applyFont="1" applyBorder="1" applyAlignment="1">
      <alignment horizontal="left" vertical="center" indent="1" shrinkToFit="1"/>
    </xf>
    <xf numFmtId="0" fontId="8" fillId="0" borderId="75" xfId="0" applyFont="1" applyBorder="1" applyAlignment="1">
      <alignment horizontal="left" vertical="center" indent="1" shrinkToFit="1"/>
    </xf>
    <xf numFmtId="0" fontId="8" fillId="0" borderId="34" xfId="0" applyFont="1" applyBorder="1" applyAlignment="1">
      <alignment horizontal="left" vertical="center" indent="1" shrinkToFit="1"/>
    </xf>
    <xf numFmtId="0" fontId="2" fillId="0" borderId="39" xfId="0" applyFont="1" applyBorder="1" applyAlignment="1">
      <alignment horizontal="center" vertical="center"/>
    </xf>
    <xf numFmtId="0" fontId="2" fillId="0" borderId="34" xfId="0" applyFont="1" applyBorder="1" applyAlignment="1">
      <alignment horizontal="center" vertical="center"/>
    </xf>
    <xf numFmtId="0" fontId="2" fillId="0" borderId="76" xfId="0" applyFont="1" applyBorder="1" applyAlignment="1">
      <alignment horizontal="center" vertical="center"/>
    </xf>
    <xf numFmtId="0" fontId="8" fillId="0" borderId="76" xfId="0" applyFont="1" applyBorder="1" applyAlignment="1">
      <alignment horizontal="left" vertical="center" indent="1" shrinkToFit="1"/>
    </xf>
    <xf numFmtId="0" fontId="5" fillId="0" borderId="28" xfId="0" applyFont="1" applyBorder="1" applyAlignment="1">
      <alignment horizontal="center" vertical="center"/>
    </xf>
    <xf numFmtId="0" fontId="5" fillId="0" borderId="26" xfId="0" applyFont="1" applyBorder="1" applyAlignment="1">
      <alignment horizontal="center" vertical="center"/>
    </xf>
    <xf numFmtId="0" fontId="5" fillId="0" borderId="29" xfId="0" applyFont="1" applyBorder="1" applyAlignment="1">
      <alignment horizontal="center"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8" fillId="0" borderId="71" xfId="0" applyFont="1" applyBorder="1" applyAlignment="1">
      <alignment horizontal="left" vertical="center" indent="1" shrinkToFit="1"/>
    </xf>
    <xf numFmtId="0" fontId="8" fillId="0" borderId="42" xfId="0" applyFont="1" applyBorder="1" applyAlignment="1">
      <alignment horizontal="left" vertical="center" indent="1" shrinkToFit="1"/>
    </xf>
    <xf numFmtId="0" fontId="8" fillId="0" borderId="43" xfId="0" applyFont="1" applyBorder="1" applyAlignment="1">
      <alignment horizontal="left" vertical="center" indent="1" shrinkToFit="1"/>
    </xf>
    <xf numFmtId="0" fontId="8" fillId="0" borderId="40" xfId="0" applyFont="1" applyBorder="1" applyAlignment="1">
      <alignment horizontal="left" vertical="center" indent="1" shrinkToFit="1"/>
    </xf>
    <xf numFmtId="0" fontId="5" fillId="0" borderId="0" xfId="0" applyFont="1" applyBorder="1" applyAlignment="1">
      <alignment horizontal="center" vertical="center"/>
    </xf>
    <xf numFmtId="0" fontId="5" fillId="0" borderId="20" xfId="0" applyFont="1" applyBorder="1" applyAlignment="1">
      <alignment horizontal="center" vertical="center"/>
    </xf>
    <xf numFmtId="0" fontId="4" fillId="0" borderId="0" xfId="0" applyFont="1" applyBorder="1" applyAlignment="1">
      <alignment horizontal="distributed" vertical="center" indent="1"/>
    </xf>
    <xf numFmtId="0" fontId="5" fillId="0" borderId="1" xfId="0" applyFont="1" applyBorder="1" applyAlignment="1">
      <alignment horizontal="center" vertical="center" wrapText="1"/>
    </xf>
    <xf numFmtId="0" fontId="5" fillId="0" borderId="67" xfId="0" applyFont="1" applyBorder="1" applyAlignment="1">
      <alignment horizontal="center" vertical="center" wrapText="1"/>
    </xf>
    <xf numFmtId="0" fontId="4" fillId="0" borderId="30" xfId="0" applyFont="1" applyBorder="1" applyAlignment="1">
      <alignment horizontal="distributed" vertical="center" indent="1"/>
    </xf>
    <xf numFmtId="0" fontId="4" fillId="0" borderId="32" xfId="0" applyFont="1" applyBorder="1" applyAlignment="1">
      <alignment horizontal="distributed" vertical="center" indent="1"/>
    </xf>
    <xf numFmtId="0" fontId="4" fillId="0" borderId="26" xfId="0" applyFont="1" applyBorder="1" applyAlignment="1">
      <alignment horizontal="distributed" vertical="center" indent="1"/>
    </xf>
    <xf numFmtId="0" fontId="8" fillId="0" borderId="17" xfId="0" applyFont="1" applyBorder="1" applyAlignment="1">
      <alignment horizontal="left" vertical="center" wrapText="1"/>
    </xf>
    <xf numFmtId="0" fontId="8" fillId="0" borderId="15" xfId="0" applyFont="1" applyBorder="1" applyAlignment="1">
      <alignment horizontal="left" vertical="center" wrapText="1"/>
    </xf>
    <xf numFmtId="0" fontId="8" fillId="0" borderId="5" xfId="0" applyFont="1" applyBorder="1" applyAlignment="1">
      <alignment horizontal="left" vertical="center" wrapText="1"/>
    </xf>
    <xf numFmtId="0" fontId="8" fillId="0" borderId="0" xfId="0" applyFont="1" applyBorder="1" applyAlignment="1">
      <alignment horizontal="left" vertical="center" wrapText="1"/>
    </xf>
    <xf numFmtId="0" fontId="8" fillId="0" borderId="15" xfId="0" applyFont="1" applyBorder="1" applyAlignment="1">
      <alignment horizontal="left" vertical="top" wrapText="1"/>
    </xf>
    <xf numFmtId="0" fontId="8" fillId="0" borderId="16"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cellXfs>
  <cellStyles count="2">
    <cellStyle name="桁区切り" xfId="1" builtinId="6"/>
    <cellStyle name="標準" xfId="0" builtinId="0"/>
  </cellStyles>
  <dxfs count="25">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Relationships>
</file>

<file path=xl/drawings/_rels/drawing2.xml.rels><?xml version="1.0" encoding="UTF-8" standalone="yes"?>
<Relationships xmlns="http://schemas.openxmlformats.org/package/2006/relationships"><Relationship Id="rId1" Type="http://schemas.openxmlformats.org/officeDocument/2006/relationships/image" Target="../media/image1.tif"/></Relationships>
</file>

<file path=xl/drawings/_rels/drawing3.xml.rels><?xml version="1.0" encoding="UTF-8" standalone="yes"?>
<Relationships xmlns="http://schemas.openxmlformats.org/package/2006/relationships"><Relationship Id="rId1" Type="http://schemas.openxmlformats.org/officeDocument/2006/relationships/image" Target="../media/image1.tif"/></Relationships>
</file>

<file path=xl/drawings/drawing1.xml><?xml version="1.0" encoding="utf-8"?>
<xdr:wsDr xmlns:xdr="http://schemas.openxmlformats.org/drawingml/2006/spreadsheetDrawing" xmlns:a="http://schemas.openxmlformats.org/drawingml/2006/main">
  <xdr:twoCellAnchor editAs="oneCell">
    <xdr:from>
      <xdr:col>4</xdr:col>
      <xdr:colOff>16184</xdr:colOff>
      <xdr:row>56</xdr:row>
      <xdr:rowOff>47624</xdr:rowOff>
    </xdr:from>
    <xdr:to>
      <xdr:col>43</xdr:col>
      <xdr:colOff>175260</xdr:colOff>
      <xdr:row>61</xdr:row>
      <xdr:rowOff>161928</xdr:rowOff>
    </xdr:to>
    <xdr:pic>
      <xdr:nvPicPr>
        <xdr:cNvPr id="2" name="図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432" t="6372" r="5897" b="7487"/>
        <a:stretch/>
      </xdr:blipFill>
      <xdr:spPr>
        <a:xfrm rot="5400000">
          <a:off x="3593300" y="9645488"/>
          <a:ext cx="1074424" cy="7299016"/>
        </a:xfrm>
        <a:prstGeom prst="rect">
          <a:avLst/>
        </a:prstGeom>
      </xdr:spPr>
    </xdr:pic>
    <xdr:clientData/>
  </xdr:twoCellAnchor>
  <xdr:twoCellAnchor>
    <xdr:from>
      <xdr:col>2</xdr:col>
      <xdr:colOff>173040</xdr:colOff>
      <xdr:row>2</xdr:row>
      <xdr:rowOff>88159</xdr:rowOff>
    </xdr:from>
    <xdr:to>
      <xdr:col>5</xdr:col>
      <xdr:colOff>63498</xdr:colOff>
      <xdr:row>5</xdr:row>
      <xdr:rowOff>142137</xdr:rowOff>
    </xdr:to>
    <xdr:grpSp>
      <xdr:nvGrpSpPr>
        <xdr:cNvPr id="13" name="グループ化 12"/>
        <xdr:cNvGrpSpPr/>
      </xdr:nvGrpSpPr>
      <xdr:grpSpPr>
        <a:xfrm>
          <a:off x="287340" y="488209"/>
          <a:ext cx="490533" cy="739778"/>
          <a:chOff x="927100" y="620713"/>
          <a:chExt cx="774700" cy="1143000"/>
        </a:xfrm>
      </xdr:grpSpPr>
      <xdr:sp macro="" textlink="">
        <xdr:nvSpPr>
          <xdr:cNvPr id="14" name="円/楕円 13"/>
          <xdr:cNvSpPr/>
        </xdr:nvSpPr>
        <xdr:spPr>
          <a:xfrm>
            <a:off x="1182688" y="1012825"/>
            <a:ext cx="254000" cy="250825"/>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15" name="円/楕円 14"/>
          <xdr:cNvSpPr/>
        </xdr:nvSpPr>
        <xdr:spPr>
          <a:xfrm>
            <a:off x="1049338" y="869949"/>
            <a:ext cx="530225" cy="546100"/>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xnSp macro="">
        <xdr:nvCxnSpPr>
          <xdr:cNvPr id="16" name="直線コネクタ 15"/>
          <xdr:cNvCxnSpPr/>
        </xdr:nvCxnSpPr>
        <xdr:spPr>
          <a:xfrm>
            <a:off x="927100" y="1147763"/>
            <a:ext cx="774700" cy="9525"/>
          </a:xfrm>
          <a:prstGeom prst="line">
            <a:avLst/>
          </a:prstGeom>
          <a:ln w="6350"/>
        </xdr:spPr>
        <xdr:style>
          <a:lnRef idx="1">
            <a:schemeClr val="dk1"/>
          </a:lnRef>
          <a:fillRef idx="0">
            <a:schemeClr val="dk1"/>
          </a:fillRef>
          <a:effectRef idx="0">
            <a:schemeClr val="dk1"/>
          </a:effectRef>
          <a:fontRef idx="minor">
            <a:schemeClr val="tx1"/>
          </a:fontRef>
        </xdr:style>
      </xdr:cxnSp>
      <xdr:cxnSp macro="">
        <xdr:nvCxnSpPr>
          <xdr:cNvPr id="17" name="直線矢印コネクタ 16"/>
          <xdr:cNvCxnSpPr/>
        </xdr:nvCxnSpPr>
        <xdr:spPr>
          <a:xfrm flipH="1" flipV="1">
            <a:off x="1295400" y="620713"/>
            <a:ext cx="9525" cy="1143000"/>
          </a:xfrm>
          <a:prstGeom prst="straightConnector1">
            <a:avLst/>
          </a:prstGeom>
          <a:ln w="6350">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16184</xdr:colOff>
      <xdr:row>57</xdr:row>
      <xdr:rowOff>47887</xdr:rowOff>
    </xdr:from>
    <xdr:to>
      <xdr:col>43</xdr:col>
      <xdr:colOff>173788</xdr:colOff>
      <xdr:row>62</xdr:row>
      <xdr:rowOff>141094</xdr:rowOff>
    </xdr:to>
    <xdr:pic>
      <xdr:nvPicPr>
        <xdr:cNvPr id="7" name="図 6"/>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432" t="6372" r="5897" b="7487"/>
        <a:stretch/>
      </xdr:blipFill>
      <xdr:spPr>
        <a:xfrm rot="5400000">
          <a:off x="4220332" y="9780719"/>
          <a:ext cx="1053327" cy="7297544"/>
        </a:xfrm>
        <a:prstGeom prst="rect">
          <a:avLst/>
        </a:prstGeom>
      </xdr:spPr>
    </xdr:pic>
    <xdr:clientData/>
  </xdr:twoCellAnchor>
  <xdr:twoCellAnchor>
    <xdr:from>
      <xdr:col>2</xdr:col>
      <xdr:colOff>173040</xdr:colOff>
      <xdr:row>3</xdr:row>
      <xdr:rowOff>88159</xdr:rowOff>
    </xdr:from>
    <xdr:to>
      <xdr:col>5</xdr:col>
      <xdr:colOff>63498</xdr:colOff>
      <xdr:row>6</xdr:row>
      <xdr:rowOff>142137</xdr:rowOff>
    </xdr:to>
    <xdr:grpSp>
      <xdr:nvGrpSpPr>
        <xdr:cNvPr id="20" name="グループ化 19"/>
        <xdr:cNvGrpSpPr/>
      </xdr:nvGrpSpPr>
      <xdr:grpSpPr>
        <a:xfrm>
          <a:off x="973140" y="650134"/>
          <a:ext cx="490533" cy="739778"/>
          <a:chOff x="927100" y="620713"/>
          <a:chExt cx="774700" cy="1143000"/>
        </a:xfrm>
      </xdr:grpSpPr>
      <xdr:sp macro="" textlink="">
        <xdr:nvSpPr>
          <xdr:cNvPr id="21" name="円/楕円 20"/>
          <xdr:cNvSpPr/>
        </xdr:nvSpPr>
        <xdr:spPr>
          <a:xfrm>
            <a:off x="1182688" y="1012825"/>
            <a:ext cx="254000" cy="250825"/>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22" name="円/楕円 21"/>
          <xdr:cNvSpPr/>
        </xdr:nvSpPr>
        <xdr:spPr>
          <a:xfrm>
            <a:off x="1049338" y="869949"/>
            <a:ext cx="530225" cy="546100"/>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xnSp macro="">
        <xdr:nvCxnSpPr>
          <xdr:cNvPr id="23" name="直線コネクタ 22"/>
          <xdr:cNvCxnSpPr/>
        </xdr:nvCxnSpPr>
        <xdr:spPr>
          <a:xfrm>
            <a:off x="927100" y="1147763"/>
            <a:ext cx="774700" cy="9525"/>
          </a:xfrm>
          <a:prstGeom prst="line">
            <a:avLst/>
          </a:prstGeom>
          <a:ln w="6350"/>
        </xdr:spPr>
        <xdr:style>
          <a:lnRef idx="1">
            <a:schemeClr val="dk1"/>
          </a:lnRef>
          <a:fillRef idx="0">
            <a:schemeClr val="dk1"/>
          </a:fillRef>
          <a:effectRef idx="0">
            <a:schemeClr val="dk1"/>
          </a:effectRef>
          <a:fontRef idx="minor">
            <a:schemeClr val="tx1"/>
          </a:fontRef>
        </xdr:style>
      </xdr:cxnSp>
      <xdr:cxnSp macro="">
        <xdr:nvCxnSpPr>
          <xdr:cNvPr id="24" name="直線矢印コネクタ 23"/>
          <xdr:cNvCxnSpPr/>
        </xdr:nvCxnSpPr>
        <xdr:spPr>
          <a:xfrm flipH="1" flipV="1">
            <a:off x="1295400" y="620713"/>
            <a:ext cx="9525" cy="1143000"/>
          </a:xfrm>
          <a:prstGeom prst="straightConnector1">
            <a:avLst/>
          </a:prstGeom>
          <a:ln w="6350">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58</xdr:col>
      <xdr:colOff>15549</xdr:colOff>
      <xdr:row>59</xdr:row>
      <xdr:rowOff>67574</xdr:rowOff>
    </xdr:from>
    <xdr:to>
      <xdr:col>97</xdr:col>
      <xdr:colOff>166803</xdr:colOff>
      <xdr:row>63</xdr:row>
      <xdr:rowOff>208406</xdr:rowOff>
    </xdr:to>
    <xdr:pic>
      <xdr:nvPicPr>
        <xdr:cNvPr id="14" name="図 1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432" t="6372" r="5897" b="7487"/>
        <a:stretch/>
      </xdr:blipFill>
      <xdr:spPr>
        <a:xfrm rot="5400000">
          <a:off x="13477680" y="10433183"/>
          <a:ext cx="1055232" cy="7283574"/>
        </a:xfrm>
        <a:prstGeom prst="rect">
          <a:avLst/>
        </a:prstGeom>
      </xdr:spPr>
    </xdr:pic>
    <xdr:clientData/>
  </xdr:twoCellAnchor>
  <xdr:twoCellAnchor>
    <xdr:from>
      <xdr:col>2</xdr:col>
      <xdr:colOff>173040</xdr:colOff>
      <xdr:row>2</xdr:row>
      <xdr:rowOff>88159</xdr:rowOff>
    </xdr:from>
    <xdr:to>
      <xdr:col>5</xdr:col>
      <xdr:colOff>63498</xdr:colOff>
      <xdr:row>5</xdr:row>
      <xdr:rowOff>142137</xdr:rowOff>
    </xdr:to>
    <xdr:grpSp>
      <xdr:nvGrpSpPr>
        <xdr:cNvPr id="15" name="グループ化 14"/>
        <xdr:cNvGrpSpPr/>
      </xdr:nvGrpSpPr>
      <xdr:grpSpPr>
        <a:xfrm>
          <a:off x="287340" y="545359"/>
          <a:ext cx="490533" cy="739778"/>
          <a:chOff x="927100" y="620713"/>
          <a:chExt cx="774700" cy="1143000"/>
        </a:xfrm>
      </xdr:grpSpPr>
      <xdr:sp macro="" textlink="">
        <xdr:nvSpPr>
          <xdr:cNvPr id="16" name="円/楕円 15"/>
          <xdr:cNvSpPr/>
        </xdr:nvSpPr>
        <xdr:spPr>
          <a:xfrm>
            <a:off x="1182688" y="1012825"/>
            <a:ext cx="254000" cy="250825"/>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17" name="円/楕円 16"/>
          <xdr:cNvSpPr/>
        </xdr:nvSpPr>
        <xdr:spPr>
          <a:xfrm>
            <a:off x="1049338" y="869949"/>
            <a:ext cx="530225" cy="546100"/>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xnSp macro="">
        <xdr:nvCxnSpPr>
          <xdr:cNvPr id="18" name="直線コネクタ 17"/>
          <xdr:cNvCxnSpPr/>
        </xdr:nvCxnSpPr>
        <xdr:spPr>
          <a:xfrm>
            <a:off x="927100" y="1147763"/>
            <a:ext cx="774700" cy="9525"/>
          </a:xfrm>
          <a:prstGeom prst="line">
            <a:avLst/>
          </a:prstGeom>
          <a:ln w="6350"/>
        </xdr:spPr>
        <xdr:style>
          <a:lnRef idx="1">
            <a:schemeClr val="dk1"/>
          </a:lnRef>
          <a:fillRef idx="0">
            <a:schemeClr val="dk1"/>
          </a:fillRef>
          <a:effectRef idx="0">
            <a:schemeClr val="dk1"/>
          </a:effectRef>
          <a:fontRef idx="minor">
            <a:schemeClr val="tx1"/>
          </a:fontRef>
        </xdr:style>
      </xdr:cxnSp>
      <xdr:cxnSp macro="">
        <xdr:nvCxnSpPr>
          <xdr:cNvPr id="19" name="直線矢印コネクタ 18"/>
          <xdr:cNvCxnSpPr/>
        </xdr:nvCxnSpPr>
        <xdr:spPr>
          <a:xfrm flipH="1" flipV="1">
            <a:off x="1295400" y="620713"/>
            <a:ext cx="9525" cy="1143000"/>
          </a:xfrm>
          <a:prstGeom prst="straightConnector1">
            <a:avLst/>
          </a:prstGeom>
          <a:ln w="6350">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xdr:from>
      <xdr:col>52</xdr:col>
      <xdr:colOff>38100</xdr:colOff>
      <xdr:row>12</xdr:row>
      <xdr:rowOff>114300</xdr:rowOff>
    </xdr:from>
    <xdr:to>
      <xdr:col>64</xdr:col>
      <xdr:colOff>180975</xdr:colOff>
      <xdr:row>17</xdr:row>
      <xdr:rowOff>0</xdr:rowOff>
    </xdr:to>
    <xdr:sp macro="" textlink="">
      <xdr:nvSpPr>
        <xdr:cNvPr id="2" name="四角形吹き出し 1"/>
        <xdr:cNvSpPr/>
      </xdr:nvSpPr>
      <xdr:spPr>
        <a:xfrm>
          <a:off x="9151620" y="1973580"/>
          <a:ext cx="2337435" cy="838200"/>
        </a:xfrm>
        <a:prstGeom prst="wedgeRectCallout">
          <a:avLst>
            <a:gd name="adj1" fmla="val -22386"/>
            <a:gd name="adj2" fmla="val -103410"/>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43"/>
  <sheetViews>
    <sheetView tabSelected="1" view="pageBreakPreview" zoomScaleNormal="100" zoomScaleSheetLayoutView="100" workbookViewId="0">
      <selection activeCell="B10" sqref="B10:AB11"/>
    </sheetView>
  </sheetViews>
  <sheetFormatPr defaultColWidth="9" defaultRowHeight="13.5"/>
  <cols>
    <col min="1" max="2" width="2.5" style="221" customWidth="1"/>
    <col min="3" max="66" width="2.625" style="221" customWidth="1"/>
    <col min="67" max="16384" width="9" style="221"/>
  </cols>
  <sheetData>
    <row r="1" spans="1:67" ht="5.25" customHeight="1">
      <c r="A1" s="222"/>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BH1" s="158"/>
      <c r="BI1" s="158"/>
      <c r="BJ1" s="158"/>
      <c r="BK1" s="158"/>
      <c r="BL1" s="158"/>
    </row>
    <row r="2" spans="1:67" ht="17.100000000000001" customHeight="1">
      <c r="A2" s="446" t="s">
        <v>143</v>
      </c>
      <c r="B2" s="446"/>
      <c r="C2" s="446"/>
      <c r="D2" s="446"/>
      <c r="E2" s="446"/>
      <c r="F2" s="220"/>
      <c r="G2" s="447" t="s">
        <v>137</v>
      </c>
      <c r="H2" s="446" t="s">
        <v>138</v>
      </c>
      <c r="I2" s="446"/>
      <c r="J2" s="446"/>
      <c r="K2" s="446"/>
      <c r="L2" s="446" t="s">
        <v>139</v>
      </c>
      <c r="M2" s="446"/>
      <c r="N2" s="446"/>
      <c r="O2" s="446"/>
      <c r="P2" s="446" t="s">
        <v>140</v>
      </c>
      <c r="Q2" s="446"/>
      <c r="R2" s="446"/>
      <c r="S2" s="446"/>
      <c r="T2" s="446" t="s">
        <v>141</v>
      </c>
      <c r="U2" s="446"/>
      <c r="V2" s="446"/>
      <c r="W2" s="446"/>
      <c r="X2" s="446" t="s">
        <v>144</v>
      </c>
      <c r="Y2" s="446"/>
      <c r="Z2" s="446"/>
      <c r="AA2" s="446"/>
      <c r="AB2" s="446" t="s">
        <v>142</v>
      </c>
      <c r="AC2" s="446"/>
      <c r="AD2" s="446"/>
      <c r="AE2" s="446"/>
      <c r="AF2" s="222"/>
      <c r="AH2" s="434" t="s">
        <v>0</v>
      </c>
      <c r="AI2" s="435"/>
      <c r="AJ2" s="435"/>
      <c r="AK2" s="435"/>
      <c r="AL2" s="436"/>
      <c r="AM2" s="428" t="s">
        <v>49</v>
      </c>
      <c r="AN2" s="429"/>
      <c r="AO2" s="429"/>
      <c r="AP2" s="429"/>
      <c r="AQ2" s="429"/>
      <c r="AR2" s="429"/>
      <c r="AS2" s="429"/>
      <c r="AT2" s="429"/>
      <c r="AU2" s="430"/>
      <c r="BH2" s="159"/>
      <c r="BI2" s="159"/>
      <c r="BJ2" s="159"/>
      <c r="BK2" s="159"/>
      <c r="BL2" s="159"/>
    </row>
    <row r="3" spans="1:67" ht="12" customHeight="1">
      <c r="A3" s="448"/>
      <c r="B3" s="448"/>
      <c r="C3" s="448"/>
      <c r="D3" s="448"/>
      <c r="E3" s="448"/>
      <c r="F3" s="226"/>
      <c r="G3" s="447"/>
      <c r="H3" s="449"/>
      <c r="I3" s="449"/>
      <c r="J3" s="449"/>
      <c r="K3" s="449"/>
      <c r="L3" s="449"/>
      <c r="M3" s="449"/>
      <c r="N3" s="449"/>
      <c r="O3" s="449"/>
      <c r="P3" s="449"/>
      <c r="Q3" s="449"/>
      <c r="R3" s="449"/>
      <c r="S3" s="449"/>
      <c r="T3" s="449"/>
      <c r="U3" s="449"/>
      <c r="V3" s="449"/>
      <c r="W3" s="449"/>
      <c r="X3" s="449"/>
      <c r="Y3" s="449"/>
      <c r="Z3" s="449"/>
      <c r="AA3" s="449"/>
      <c r="AB3" s="449"/>
      <c r="AC3" s="449"/>
      <c r="AD3" s="449"/>
      <c r="AE3" s="449"/>
      <c r="AF3" s="222"/>
      <c r="AH3" s="437"/>
      <c r="AI3" s="438"/>
      <c r="AJ3" s="438"/>
      <c r="AK3" s="438"/>
      <c r="AL3" s="439"/>
      <c r="AM3" s="431"/>
      <c r="AN3" s="432"/>
      <c r="AO3" s="432"/>
      <c r="AP3" s="432"/>
      <c r="AQ3" s="432"/>
      <c r="AR3" s="432"/>
      <c r="AS3" s="432"/>
      <c r="AT3" s="432"/>
      <c r="AU3" s="433"/>
      <c r="BH3" s="157"/>
      <c r="BI3" s="157"/>
      <c r="BJ3" s="158"/>
      <c r="BK3" s="158"/>
      <c r="BL3" s="158"/>
    </row>
    <row r="4" spans="1:67" ht="13.5" customHeight="1">
      <c r="A4" s="448"/>
      <c r="B4" s="448"/>
      <c r="C4" s="448"/>
      <c r="D4" s="448"/>
      <c r="E4" s="448"/>
      <c r="F4" s="226"/>
      <c r="G4" s="447"/>
      <c r="H4" s="449"/>
      <c r="I4" s="449"/>
      <c r="J4" s="449"/>
      <c r="K4" s="449"/>
      <c r="L4" s="449"/>
      <c r="M4" s="449"/>
      <c r="N4" s="449"/>
      <c r="O4" s="449"/>
      <c r="P4" s="449"/>
      <c r="Q4" s="449"/>
      <c r="R4" s="449"/>
      <c r="S4" s="449"/>
      <c r="T4" s="449"/>
      <c r="U4" s="449"/>
      <c r="V4" s="449"/>
      <c r="W4" s="449"/>
      <c r="X4" s="449"/>
      <c r="Y4" s="449"/>
      <c r="Z4" s="449"/>
      <c r="AA4" s="449"/>
      <c r="AB4" s="449"/>
      <c r="AC4" s="449"/>
      <c r="AD4" s="449"/>
      <c r="AE4" s="449"/>
      <c r="AF4" s="222"/>
      <c r="AG4" s="228"/>
      <c r="AH4" s="440" t="s">
        <v>146</v>
      </c>
      <c r="AI4" s="441"/>
      <c r="AJ4" s="441"/>
      <c r="AK4" s="441"/>
      <c r="AL4" s="442"/>
      <c r="AM4" s="413"/>
      <c r="AN4" s="414"/>
      <c r="AO4" s="414"/>
      <c r="AP4" s="414"/>
      <c r="AQ4" s="414"/>
      <c r="AR4" s="414"/>
      <c r="AS4" s="414"/>
      <c r="AT4" s="414"/>
      <c r="AU4" s="415"/>
      <c r="AX4"/>
      <c r="AY4"/>
      <c r="AZ4"/>
      <c r="BA4"/>
      <c r="BB4"/>
      <c r="BC4"/>
      <c r="BD4"/>
      <c r="BE4"/>
      <c r="BF4"/>
      <c r="BG4"/>
      <c r="BH4"/>
      <c r="BI4"/>
      <c r="BJ4"/>
      <c r="BK4"/>
      <c r="BL4"/>
      <c r="BM4"/>
      <c r="BN4"/>
      <c r="BO4"/>
    </row>
    <row r="5" spans="1:67" ht="13.5" customHeight="1">
      <c r="A5" s="448"/>
      <c r="B5" s="448"/>
      <c r="C5" s="448"/>
      <c r="D5" s="448"/>
      <c r="E5" s="448"/>
      <c r="F5" s="226"/>
      <c r="G5" s="447"/>
      <c r="H5" s="449"/>
      <c r="I5" s="449"/>
      <c r="J5" s="449"/>
      <c r="K5" s="449"/>
      <c r="L5" s="449"/>
      <c r="M5" s="449"/>
      <c r="N5" s="449"/>
      <c r="O5" s="449"/>
      <c r="P5" s="449"/>
      <c r="Q5" s="449"/>
      <c r="R5" s="449"/>
      <c r="S5" s="449"/>
      <c r="T5" s="449"/>
      <c r="U5" s="449"/>
      <c r="V5" s="449"/>
      <c r="W5" s="449"/>
      <c r="X5" s="449"/>
      <c r="Y5" s="449"/>
      <c r="Z5" s="449"/>
      <c r="AA5" s="449"/>
      <c r="AB5" s="449"/>
      <c r="AC5" s="449"/>
      <c r="AD5" s="449"/>
      <c r="AE5" s="449"/>
      <c r="AF5" s="222"/>
      <c r="AG5" s="228"/>
      <c r="AH5" s="443"/>
      <c r="AI5" s="444"/>
      <c r="AJ5" s="444"/>
      <c r="AK5" s="444"/>
      <c r="AL5" s="445"/>
      <c r="AM5" s="416"/>
      <c r="AN5" s="417"/>
      <c r="AO5" s="417"/>
      <c r="AP5" s="417"/>
      <c r="AQ5" s="417"/>
      <c r="AR5" s="417"/>
      <c r="AS5" s="417"/>
      <c r="AT5" s="417"/>
      <c r="AU5" s="418"/>
      <c r="AX5"/>
      <c r="AY5"/>
      <c r="AZ5"/>
      <c r="BA5"/>
      <c r="BB5"/>
      <c r="BC5"/>
      <c r="BD5"/>
      <c r="BE5"/>
      <c r="BF5"/>
      <c r="BG5"/>
      <c r="BH5"/>
      <c r="BI5"/>
      <c r="BJ5"/>
      <c r="BK5"/>
      <c r="BL5"/>
      <c r="BM5"/>
      <c r="BN5"/>
      <c r="BO5"/>
    </row>
    <row r="6" spans="1:67" ht="13.5" customHeight="1">
      <c r="A6" s="448"/>
      <c r="B6" s="448"/>
      <c r="C6" s="448"/>
      <c r="D6" s="448"/>
      <c r="E6" s="448"/>
      <c r="F6" s="226"/>
      <c r="G6" s="447"/>
      <c r="H6" s="449"/>
      <c r="I6" s="449"/>
      <c r="J6" s="449"/>
      <c r="K6" s="449"/>
      <c r="L6" s="449"/>
      <c r="M6" s="449"/>
      <c r="N6" s="449"/>
      <c r="O6" s="449"/>
      <c r="P6" s="449"/>
      <c r="Q6" s="449"/>
      <c r="R6" s="449"/>
      <c r="S6" s="449"/>
      <c r="T6" s="449"/>
      <c r="U6" s="449"/>
      <c r="V6" s="449"/>
      <c r="W6" s="449"/>
      <c r="X6" s="449"/>
      <c r="Y6" s="449"/>
      <c r="Z6" s="449"/>
      <c r="AA6" s="449"/>
      <c r="AB6" s="449"/>
      <c r="AC6" s="449"/>
      <c r="AD6" s="449"/>
      <c r="AE6" s="449"/>
      <c r="AF6" s="222"/>
      <c r="AG6" s="228"/>
      <c r="AH6" s="407" t="s">
        <v>147</v>
      </c>
      <c r="AI6" s="408"/>
      <c r="AJ6" s="408"/>
      <c r="AK6" s="408"/>
      <c r="AL6" s="409"/>
      <c r="AM6" s="413"/>
      <c r="AN6" s="414"/>
      <c r="AO6" s="414"/>
      <c r="AP6" s="414"/>
      <c r="AQ6" s="414"/>
      <c r="AR6" s="414"/>
      <c r="AS6" s="414"/>
      <c r="AT6" s="414"/>
      <c r="AU6" s="415"/>
      <c r="AX6"/>
      <c r="AY6"/>
      <c r="AZ6"/>
      <c r="BA6"/>
      <c r="BB6"/>
      <c r="BC6"/>
      <c r="BD6"/>
      <c r="BE6"/>
      <c r="BF6"/>
      <c r="BG6"/>
      <c r="BH6"/>
      <c r="BI6"/>
      <c r="BJ6"/>
      <c r="BK6"/>
      <c r="BL6"/>
      <c r="BM6"/>
      <c r="BN6"/>
      <c r="BO6"/>
    </row>
    <row r="7" spans="1:67" ht="13.5" customHeight="1">
      <c r="A7" s="448"/>
      <c r="B7" s="448"/>
      <c r="C7" s="448"/>
      <c r="D7" s="448"/>
      <c r="E7" s="448"/>
      <c r="F7" s="226"/>
      <c r="G7" s="447"/>
      <c r="H7" s="449"/>
      <c r="I7" s="449"/>
      <c r="J7" s="449"/>
      <c r="K7" s="449"/>
      <c r="L7" s="449"/>
      <c r="M7" s="449"/>
      <c r="N7" s="449"/>
      <c r="O7" s="449"/>
      <c r="P7" s="449"/>
      <c r="Q7" s="449"/>
      <c r="R7" s="449"/>
      <c r="S7" s="449"/>
      <c r="T7" s="449"/>
      <c r="U7" s="449"/>
      <c r="V7" s="449"/>
      <c r="W7" s="449"/>
      <c r="X7" s="449"/>
      <c r="Y7" s="449"/>
      <c r="Z7" s="449"/>
      <c r="AA7" s="449"/>
      <c r="AB7" s="449"/>
      <c r="AC7" s="449"/>
      <c r="AD7" s="449"/>
      <c r="AE7" s="449"/>
      <c r="AF7" s="222"/>
      <c r="AG7" s="228"/>
      <c r="AH7" s="410"/>
      <c r="AI7" s="411"/>
      <c r="AJ7" s="411"/>
      <c r="AK7" s="411"/>
      <c r="AL7" s="412"/>
      <c r="AM7" s="416"/>
      <c r="AN7" s="417"/>
      <c r="AO7" s="417"/>
      <c r="AP7" s="417"/>
      <c r="AQ7" s="417"/>
      <c r="AR7" s="417"/>
      <c r="AS7" s="417"/>
      <c r="AT7" s="417"/>
      <c r="AU7" s="418"/>
      <c r="AX7"/>
      <c r="AY7"/>
      <c r="AZ7"/>
      <c r="BA7"/>
      <c r="BB7"/>
      <c r="BC7"/>
      <c r="BD7"/>
      <c r="BE7"/>
      <c r="BF7"/>
      <c r="BG7"/>
      <c r="BH7"/>
      <c r="BI7"/>
      <c r="BJ7"/>
      <c r="BK7"/>
      <c r="BL7"/>
      <c r="BM7"/>
      <c r="BN7"/>
      <c r="BO7"/>
    </row>
    <row r="8" spans="1:67" ht="15" customHeight="1">
      <c r="AX8"/>
      <c r="AY8"/>
      <c r="AZ8"/>
      <c r="BA8"/>
      <c r="BB8"/>
      <c r="BC8"/>
      <c r="BD8"/>
      <c r="BE8"/>
      <c r="BF8"/>
      <c r="BG8"/>
      <c r="BH8"/>
      <c r="BI8"/>
      <c r="BJ8"/>
      <c r="BK8"/>
      <c r="BL8"/>
      <c r="BM8"/>
      <c r="BN8"/>
      <c r="BO8"/>
    </row>
    <row r="9" spans="1:67" ht="15" customHeight="1">
      <c r="A9" s="229"/>
      <c r="B9" s="230"/>
      <c r="C9" s="230"/>
      <c r="D9" s="230"/>
      <c r="E9" s="230"/>
      <c r="F9" s="230"/>
      <c r="G9" s="230"/>
      <c r="H9" s="230"/>
      <c r="I9" s="230"/>
      <c r="J9" s="230"/>
      <c r="K9" s="230"/>
      <c r="L9" s="230"/>
      <c r="M9" s="230"/>
      <c r="N9" s="230"/>
      <c r="O9" s="230"/>
      <c r="P9" s="230"/>
      <c r="Q9" s="230"/>
      <c r="R9" s="230"/>
      <c r="S9" s="230"/>
      <c r="T9" s="230"/>
      <c r="U9" s="230"/>
      <c r="V9" s="230"/>
      <c r="W9" s="230"/>
      <c r="X9" s="230"/>
      <c r="Y9" s="230"/>
      <c r="Z9" s="230"/>
      <c r="AA9" s="230"/>
      <c r="AB9" s="230"/>
      <c r="AC9" s="230"/>
      <c r="AD9" s="230"/>
      <c r="AE9" s="230"/>
      <c r="AF9" s="230"/>
      <c r="AG9" s="230"/>
      <c r="AH9" s="230"/>
      <c r="AI9" s="230"/>
      <c r="AJ9" s="230"/>
      <c r="AK9" s="230"/>
      <c r="AL9" s="230"/>
      <c r="AM9" s="230"/>
      <c r="AN9" s="230"/>
      <c r="AO9" s="230"/>
      <c r="AP9" s="230"/>
      <c r="AQ9" s="230"/>
      <c r="AR9" s="230"/>
      <c r="AS9" s="230"/>
      <c r="AT9" s="230"/>
      <c r="AU9" s="231"/>
      <c r="AX9"/>
      <c r="AY9"/>
      <c r="AZ9"/>
      <c r="BA9"/>
      <c r="BB9"/>
      <c r="BC9"/>
      <c r="BD9"/>
      <c r="BE9"/>
      <c r="BF9"/>
      <c r="BG9"/>
      <c r="BH9"/>
      <c r="BI9"/>
      <c r="BJ9"/>
      <c r="BK9"/>
      <c r="BL9"/>
      <c r="BM9"/>
      <c r="BN9"/>
      <c r="BO9"/>
    </row>
    <row r="10" spans="1:67" ht="15" customHeight="1">
      <c r="A10" s="232"/>
      <c r="B10" s="419" t="s">
        <v>1</v>
      </c>
      <c r="C10" s="419"/>
      <c r="D10" s="419"/>
      <c r="E10" s="419"/>
      <c r="F10" s="419"/>
      <c r="G10" s="419"/>
      <c r="H10" s="419"/>
      <c r="I10" s="419"/>
      <c r="J10" s="419"/>
      <c r="K10" s="419"/>
      <c r="L10" s="419"/>
      <c r="M10" s="419"/>
      <c r="N10" s="419"/>
      <c r="O10" s="419"/>
      <c r="P10" s="419"/>
      <c r="Q10" s="419"/>
      <c r="R10" s="419"/>
      <c r="S10" s="419"/>
      <c r="T10" s="419"/>
      <c r="U10" s="419"/>
      <c r="V10" s="419"/>
      <c r="W10" s="419"/>
      <c r="X10" s="419"/>
      <c r="Y10" s="419"/>
      <c r="Z10" s="419"/>
      <c r="AA10" s="419"/>
      <c r="AB10" s="419"/>
      <c r="AC10" s="233"/>
      <c r="AD10" s="234"/>
      <c r="AE10" s="234"/>
      <c r="AF10" s="234"/>
      <c r="AG10" s="234"/>
      <c r="AH10" s="234"/>
      <c r="AI10" s="234"/>
      <c r="AJ10" s="234"/>
      <c r="AK10" s="234"/>
      <c r="AL10" s="234"/>
      <c r="AM10" s="234"/>
      <c r="AN10" s="234"/>
      <c r="AO10" s="234"/>
      <c r="AP10" s="234"/>
      <c r="AQ10" s="234"/>
      <c r="AR10" s="234"/>
      <c r="AS10" s="234"/>
      <c r="AT10" s="234"/>
      <c r="AU10" s="235"/>
      <c r="AX10"/>
      <c r="AY10"/>
      <c r="AZ10"/>
      <c r="BA10"/>
      <c r="BB10"/>
      <c r="BC10"/>
      <c r="BD10"/>
      <c r="BE10"/>
      <c r="BF10"/>
      <c r="BG10"/>
      <c r="BH10"/>
      <c r="BI10"/>
      <c r="BJ10"/>
      <c r="BK10"/>
      <c r="BL10"/>
      <c r="BM10"/>
      <c r="BN10"/>
      <c r="BO10"/>
    </row>
    <row r="11" spans="1:67" ht="15" customHeight="1" thickBot="1">
      <c r="A11" s="232"/>
      <c r="B11" s="419"/>
      <c r="C11" s="419"/>
      <c r="D11" s="419"/>
      <c r="E11" s="419"/>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233"/>
      <c r="AD11" s="234"/>
      <c r="AE11" s="234"/>
      <c r="AF11" s="234"/>
      <c r="AG11" s="234"/>
      <c r="AH11" s="234"/>
      <c r="AI11" s="234"/>
      <c r="AJ11" s="36"/>
      <c r="AK11" s="36"/>
      <c r="AL11" s="36"/>
      <c r="AM11" s="36"/>
      <c r="AN11" s="36"/>
      <c r="AO11" s="36"/>
      <c r="AP11" s="36"/>
      <c r="AQ11" s="36"/>
      <c r="AR11" s="36"/>
      <c r="AS11" s="36"/>
      <c r="AT11" s="36"/>
      <c r="AU11" s="236"/>
      <c r="AX11"/>
      <c r="AY11"/>
      <c r="AZ11"/>
      <c r="BA11"/>
      <c r="BB11"/>
      <c r="BC11"/>
      <c r="BD11"/>
      <c r="BE11"/>
      <c r="BF11"/>
      <c r="BG11"/>
      <c r="BH11"/>
      <c r="BI11"/>
      <c r="BJ11"/>
      <c r="BK11"/>
      <c r="BL11"/>
      <c r="BM11"/>
      <c r="BN11"/>
      <c r="BO11"/>
    </row>
    <row r="12" spans="1:67" ht="15" customHeight="1">
      <c r="A12" s="232"/>
      <c r="B12" s="234"/>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421" t="s">
        <v>62</v>
      </c>
      <c r="AK12" s="422"/>
      <c r="AL12" s="422"/>
      <c r="AM12" s="422"/>
      <c r="AN12" s="422"/>
      <c r="AO12" s="422"/>
      <c r="AP12" s="422"/>
      <c r="AQ12" s="422"/>
      <c r="AR12" s="422"/>
      <c r="AS12" s="422"/>
      <c r="AT12" s="422"/>
      <c r="AU12" s="423"/>
      <c r="AX12"/>
      <c r="AY12"/>
      <c r="AZ12"/>
      <c r="BA12"/>
      <c r="BB12"/>
      <c r="BC12"/>
      <c r="BD12"/>
      <c r="BE12"/>
      <c r="BF12"/>
      <c r="BG12"/>
      <c r="BH12"/>
      <c r="BI12"/>
      <c r="BJ12"/>
      <c r="BK12"/>
      <c r="BL12"/>
      <c r="BM12"/>
      <c r="BN12"/>
      <c r="BO12"/>
    </row>
    <row r="13" spans="1:67" ht="15" customHeight="1" thickBot="1">
      <c r="A13" s="232"/>
      <c r="B13" s="427" t="s">
        <v>148</v>
      </c>
      <c r="C13" s="427"/>
      <c r="D13" s="427"/>
      <c r="E13" s="427"/>
      <c r="F13" s="427"/>
      <c r="G13" s="427"/>
      <c r="H13" s="427"/>
      <c r="I13" s="427"/>
      <c r="J13" s="427"/>
      <c r="K13" s="427"/>
      <c r="L13" s="427"/>
      <c r="M13" s="427"/>
      <c r="N13" s="427"/>
      <c r="O13" s="427"/>
      <c r="P13" s="427"/>
      <c r="Q13" s="427"/>
      <c r="R13" s="427"/>
      <c r="S13" s="427"/>
      <c r="T13" s="427"/>
      <c r="U13" s="427"/>
      <c r="V13" s="237"/>
      <c r="W13" s="238"/>
      <c r="X13" s="238"/>
      <c r="Y13" s="238"/>
      <c r="Z13" s="238"/>
      <c r="AA13" s="238"/>
      <c r="AB13" s="238"/>
      <c r="AC13" s="234"/>
      <c r="AD13" s="234"/>
      <c r="AE13" s="234"/>
      <c r="AF13" s="234"/>
      <c r="AG13" s="234"/>
      <c r="AH13" s="234"/>
      <c r="AI13" s="234"/>
      <c r="AJ13" s="424"/>
      <c r="AK13" s="425"/>
      <c r="AL13" s="425"/>
      <c r="AM13" s="425"/>
      <c r="AN13" s="425"/>
      <c r="AO13" s="425"/>
      <c r="AP13" s="425"/>
      <c r="AQ13" s="425"/>
      <c r="AR13" s="425"/>
      <c r="AS13" s="425"/>
      <c r="AT13" s="425"/>
      <c r="AU13" s="426"/>
      <c r="AX13"/>
      <c r="AY13"/>
      <c r="AZ13"/>
      <c r="BA13"/>
      <c r="BB13"/>
      <c r="BC13"/>
      <c r="BD13"/>
      <c r="BE13"/>
      <c r="BF13"/>
      <c r="BG13"/>
      <c r="BH13"/>
      <c r="BI13"/>
      <c r="BJ13"/>
      <c r="BK13"/>
      <c r="BL13"/>
      <c r="BM13"/>
      <c r="BN13"/>
      <c r="BO13"/>
    </row>
    <row r="14" spans="1:67" ht="15" customHeight="1">
      <c r="A14" s="232"/>
      <c r="B14" s="427"/>
      <c r="C14" s="427"/>
      <c r="D14" s="427"/>
      <c r="E14" s="427"/>
      <c r="F14" s="427"/>
      <c r="G14" s="427"/>
      <c r="H14" s="427"/>
      <c r="I14" s="427"/>
      <c r="J14" s="427"/>
      <c r="K14" s="427"/>
      <c r="L14" s="427"/>
      <c r="M14" s="427"/>
      <c r="N14" s="427"/>
      <c r="O14" s="427"/>
      <c r="P14" s="427"/>
      <c r="Q14" s="427"/>
      <c r="R14" s="427"/>
      <c r="S14" s="427"/>
      <c r="T14" s="427"/>
      <c r="U14" s="427"/>
      <c r="V14" s="237"/>
      <c r="W14" s="238"/>
      <c r="X14" s="238"/>
      <c r="Y14" s="238"/>
      <c r="Z14" s="238"/>
      <c r="AA14" s="238"/>
      <c r="AB14" s="238"/>
      <c r="AC14" s="234"/>
      <c r="AD14" s="234"/>
      <c r="AE14" s="234"/>
      <c r="AF14" s="234"/>
      <c r="AG14" s="234"/>
      <c r="AH14" s="234"/>
      <c r="AI14" s="234"/>
      <c r="AJ14" s="234"/>
      <c r="AK14" s="234"/>
      <c r="AL14" s="234"/>
      <c r="AM14" s="234"/>
      <c r="AN14" s="234"/>
      <c r="AO14" s="234"/>
      <c r="AP14" s="234"/>
      <c r="AQ14" s="234"/>
      <c r="AR14" s="234"/>
      <c r="AS14" s="234"/>
      <c r="AT14" s="234"/>
      <c r="AU14" s="235"/>
      <c r="AX14"/>
      <c r="AY14"/>
      <c r="AZ14"/>
      <c r="BA14"/>
      <c r="BB14"/>
      <c r="BC14"/>
      <c r="BD14"/>
      <c r="BE14"/>
      <c r="BF14"/>
      <c r="BG14"/>
      <c r="BH14"/>
      <c r="BI14"/>
      <c r="BJ14"/>
      <c r="BK14"/>
      <c r="BL14"/>
      <c r="BM14"/>
      <c r="BN14"/>
      <c r="BO14"/>
    </row>
    <row r="15" spans="1:67" ht="15" customHeight="1">
      <c r="A15" s="232"/>
      <c r="B15" s="234"/>
      <c r="C15" s="234"/>
      <c r="D15" s="234"/>
      <c r="F15" s="234"/>
      <c r="G15" s="234"/>
      <c r="AU15" s="235"/>
      <c r="AX15"/>
      <c r="AY15"/>
      <c r="AZ15"/>
      <c r="BA15"/>
      <c r="BB15"/>
      <c r="BC15"/>
      <c r="BD15"/>
      <c r="BE15"/>
      <c r="BF15"/>
      <c r="BG15"/>
      <c r="BH15"/>
      <c r="BI15"/>
      <c r="BJ15"/>
      <c r="BK15"/>
      <c r="BL15"/>
      <c r="BM15"/>
      <c r="BN15"/>
      <c r="BO15"/>
    </row>
    <row r="16" spans="1:67" ht="15" customHeight="1">
      <c r="A16" s="232"/>
      <c r="B16" s="420" t="s">
        <v>149</v>
      </c>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239"/>
      <c r="AX16"/>
      <c r="AY16"/>
      <c r="AZ16"/>
      <c r="BA16"/>
      <c r="BB16"/>
      <c r="BC16"/>
      <c r="BD16"/>
      <c r="BE16"/>
      <c r="BF16"/>
      <c r="BG16"/>
      <c r="BH16"/>
      <c r="BI16"/>
      <c r="BJ16"/>
      <c r="BK16"/>
      <c r="BL16"/>
      <c r="BM16"/>
      <c r="BN16"/>
      <c r="BO16"/>
    </row>
    <row r="17" spans="1:67" ht="15" customHeight="1">
      <c r="A17" s="232"/>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240"/>
      <c r="AX17"/>
      <c r="AY17"/>
      <c r="AZ17"/>
      <c r="BA17"/>
      <c r="BB17"/>
      <c r="BC17"/>
      <c r="BD17"/>
      <c r="BE17"/>
      <c r="BF17"/>
      <c r="BG17"/>
      <c r="BH17"/>
      <c r="BI17"/>
      <c r="BJ17"/>
      <c r="BK17"/>
      <c r="BL17"/>
      <c r="BM17"/>
      <c r="BN17"/>
      <c r="BO17"/>
    </row>
    <row r="18" spans="1:67" ht="15" customHeight="1">
      <c r="A18" s="232"/>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240"/>
      <c r="AX18"/>
      <c r="AY18"/>
      <c r="AZ18"/>
      <c r="BA18"/>
      <c r="BB18"/>
      <c r="BC18"/>
      <c r="BD18"/>
      <c r="BE18"/>
      <c r="BF18"/>
      <c r="BG18"/>
      <c r="BH18"/>
      <c r="BI18"/>
      <c r="BJ18"/>
      <c r="BK18"/>
      <c r="BL18"/>
      <c r="BM18"/>
      <c r="BN18"/>
      <c r="BO18"/>
    </row>
    <row r="19" spans="1:67" ht="15" customHeight="1" thickBot="1">
      <c r="A19" s="232"/>
      <c r="B19" s="234"/>
      <c r="C19" s="234"/>
      <c r="D19" s="234"/>
      <c r="E19" s="234"/>
      <c r="F19" s="234"/>
      <c r="G19" s="234"/>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4"/>
      <c r="AN19" s="234"/>
      <c r="AO19" s="234"/>
      <c r="AP19" s="234"/>
      <c r="AQ19" s="234"/>
      <c r="AR19" s="234"/>
      <c r="AS19" s="234"/>
      <c r="AT19" s="234"/>
      <c r="AU19" s="241"/>
      <c r="AX19"/>
      <c r="AY19"/>
      <c r="AZ19"/>
      <c r="BA19"/>
      <c r="BB19"/>
      <c r="BC19"/>
      <c r="BD19"/>
      <c r="BE19"/>
      <c r="BF19"/>
      <c r="BG19"/>
      <c r="BH19"/>
      <c r="BI19"/>
      <c r="BJ19"/>
      <c r="BK19"/>
      <c r="BL19"/>
      <c r="BM19"/>
      <c r="BN19"/>
      <c r="BO19"/>
    </row>
    <row r="20" spans="1:67" ht="21.95" customHeight="1">
      <c r="A20" s="477" t="s">
        <v>63</v>
      </c>
      <c r="B20" s="478"/>
      <c r="C20" s="478"/>
      <c r="D20" s="478"/>
      <c r="E20" s="478"/>
      <c r="F20" s="478"/>
      <c r="G20" s="479"/>
      <c r="H20" s="480" t="s">
        <v>11</v>
      </c>
      <c r="I20" s="481"/>
      <c r="J20" s="481"/>
      <c r="K20" s="481"/>
      <c r="L20" s="481"/>
      <c r="M20" s="242" t="s">
        <v>94</v>
      </c>
      <c r="N20" s="243"/>
      <c r="O20" s="243"/>
      <c r="P20" s="243"/>
      <c r="Q20" s="244" t="s">
        <v>95</v>
      </c>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5"/>
      <c r="AX20"/>
      <c r="AY20"/>
      <c r="AZ20"/>
      <c r="BA20"/>
      <c r="BB20"/>
      <c r="BC20"/>
      <c r="BD20"/>
      <c r="BE20"/>
      <c r="BF20"/>
      <c r="BG20"/>
      <c r="BH20"/>
      <c r="BI20"/>
      <c r="BJ20"/>
      <c r="BK20"/>
      <c r="BL20"/>
      <c r="BM20"/>
      <c r="BN20"/>
      <c r="BO20"/>
    </row>
    <row r="21" spans="1:67" ht="16.5" customHeight="1">
      <c r="A21" s="456"/>
      <c r="B21" s="457"/>
      <c r="C21" s="457"/>
      <c r="D21" s="457"/>
      <c r="E21" s="457"/>
      <c r="F21" s="457"/>
      <c r="G21" s="458"/>
      <c r="H21" s="482"/>
      <c r="I21" s="403"/>
      <c r="J21" s="403"/>
      <c r="K21" s="403"/>
      <c r="L21" s="403"/>
      <c r="M21" s="246"/>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8"/>
      <c r="BH21" s="157"/>
      <c r="BI21" s="157"/>
      <c r="BJ21" s="158"/>
      <c r="BK21" s="158"/>
      <c r="BL21" s="158"/>
    </row>
    <row r="22" spans="1:67" ht="13.5" customHeight="1">
      <c r="A22" s="456"/>
      <c r="B22" s="457"/>
      <c r="C22" s="457"/>
      <c r="D22" s="457"/>
      <c r="E22" s="457"/>
      <c r="F22" s="457"/>
      <c r="G22" s="458"/>
      <c r="H22" s="483" t="s">
        <v>89</v>
      </c>
      <c r="I22" s="484"/>
      <c r="J22" s="484"/>
      <c r="K22" s="484"/>
      <c r="L22" s="485"/>
      <c r="M22" s="249"/>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0"/>
      <c r="AM22" s="250"/>
      <c r="AN22" s="250"/>
      <c r="AO22" s="250"/>
      <c r="AP22" s="250"/>
      <c r="AQ22" s="250"/>
      <c r="AR22" s="250"/>
      <c r="AS22" s="250"/>
      <c r="AT22" s="250"/>
      <c r="AU22" s="251"/>
      <c r="BH22" s="157"/>
      <c r="BI22" s="157"/>
      <c r="BJ22" s="158"/>
      <c r="BK22" s="158"/>
      <c r="BL22" s="158"/>
    </row>
    <row r="23" spans="1:67" ht="15" customHeight="1">
      <c r="A23" s="456"/>
      <c r="B23" s="457"/>
      <c r="C23" s="457"/>
      <c r="D23" s="457"/>
      <c r="E23" s="457"/>
      <c r="F23" s="457"/>
      <c r="G23" s="458"/>
      <c r="H23" s="486" t="s">
        <v>16</v>
      </c>
      <c r="I23" s="401"/>
      <c r="J23" s="401"/>
      <c r="K23" s="401"/>
      <c r="L23" s="401"/>
      <c r="M23" s="252"/>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53"/>
      <c r="AK23" s="253"/>
      <c r="AL23" s="401" t="s">
        <v>3</v>
      </c>
      <c r="AM23" s="253"/>
      <c r="AN23" s="253"/>
      <c r="AO23" s="253"/>
      <c r="AP23" s="253"/>
      <c r="AQ23" s="253"/>
      <c r="AR23" s="253"/>
      <c r="AS23" s="253"/>
      <c r="AT23" s="253"/>
      <c r="AU23" s="254"/>
      <c r="BH23" s="157"/>
      <c r="BI23" s="157"/>
      <c r="BJ23" s="158"/>
      <c r="BK23" s="158"/>
      <c r="BL23" s="158"/>
    </row>
    <row r="24" spans="1:67" ht="15" customHeight="1">
      <c r="A24" s="456"/>
      <c r="B24" s="457"/>
      <c r="C24" s="457"/>
      <c r="D24" s="457"/>
      <c r="E24" s="457"/>
      <c r="F24" s="457"/>
      <c r="G24" s="458"/>
      <c r="H24" s="487"/>
      <c r="I24" s="402"/>
      <c r="J24" s="402"/>
      <c r="K24" s="402"/>
      <c r="L24" s="402"/>
      <c r="M24" s="255"/>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402"/>
      <c r="AM24" s="256"/>
      <c r="AN24" s="256"/>
      <c r="AO24" s="256"/>
      <c r="AP24" s="256"/>
      <c r="AQ24" s="256"/>
      <c r="AR24" s="256"/>
      <c r="AS24" s="256"/>
      <c r="AT24" s="256"/>
      <c r="AU24" s="257"/>
      <c r="BH24" s="157"/>
      <c r="BI24" s="157"/>
      <c r="BJ24" s="158"/>
      <c r="BK24" s="158"/>
      <c r="BL24" s="158"/>
    </row>
    <row r="25" spans="1:67" ht="15" customHeight="1">
      <c r="A25" s="456"/>
      <c r="B25" s="457"/>
      <c r="C25" s="457"/>
      <c r="D25" s="457"/>
      <c r="E25" s="457"/>
      <c r="F25" s="457"/>
      <c r="G25" s="458"/>
      <c r="H25" s="482"/>
      <c r="I25" s="403"/>
      <c r="J25" s="403"/>
      <c r="K25" s="403"/>
      <c r="L25" s="403"/>
      <c r="M25" s="246"/>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403"/>
      <c r="AM25" s="247"/>
      <c r="AN25" s="247"/>
      <c r="AO25" s="247"/>
      <c r="AP25" s="247"/>
      <c r="AQ25" s="247"/>
      <c r="AR25" s="247"/>
      <c r="AS25" s="247"/>
      <c r="AT25" s="247"/>
      <c r="AU25" s="258"/>
      <c r="BH25" s="157"/>
      <c r="BI25" s="157"/>
      <c r="BJ25" s="158"/>
      <c r="BK25" s="158"/>
      <c r="BL25" s="158"/>
    </row>
    <row r="26" spans="1:67" ht="21.95" customHeight="1">
      <c r="A26" s="453"/>
      <c r="B26" s="454"/>
      <c r="C26" s="454"/>
      <c r="D26" s="454"/>
      <c r="E26" s="454"/>
      <c r="F26" s="454"/>
      <c r="G26" s="455"/>
      <c r="H26" s="404" t="s">
        <v>2</v>
      </c>
      <c r="I26" s="405"/>
      <c r="J26" s="405"/>
      <c r="K26" s="405"/>
      <c r="L26" s="406"/>
      <c r="M26" s="259"/>
      <c r="N26" s="155"/>
      <c r="O26" s="155"/>
      <c r="P26" s="155"/>
      <c r="Q26" s="155" t="s">
        <v>87</v>
      </c>
      <c r="R26" s="155"/>
      <c r="S26" s="155"/>
      <c r="T26" s="155"/>
      <c r="U26" s="155"/>
      <c r="V26" s="155" t="s">
        <v>88</v>
      </c>
      <c r="W26" s="155"/>
      <c r="X26" s="155"/>
      <c r="Y26" s="155"/>
      <c r="Z26" s="155"/>
      <c r="AA26" s="155"/>
      <c r="AB26" s="155"/>
      <c r="AC26" s="155"/>
      <c r="AD26" s="155"/>
      <c r="AE26" s="155"/>
      <c r="AF26" s="155"/>
      <c r="AG26" s="155"/>
      <c r="AH26" s="155"/>
      <c r="AI26" s="155"/>
      <c r="AJ26" s="155"/>
      <c r="AK26" s="155"/>
      <c r="AL26" s="155"/>
      <c r="AM26" s="155"/>
      <c r="AN26" s="155"/>
      <c r="AO26" s="155"/>
      <c r="AP26" s="155"/>
      <c r="AQ26" s="260"/>
      <c r="AR26" s="260"/>
      <c r="AS26" s="260"/>
      <c r="AT26" s="260"/>
      <c r="AU26" s="261"/>
      <c r="BH26" s="157"/>
      <c r="BI26" s="157"/>
      <c r="BJ26" s="158"/>
      <c r="BK26" s="158"/>
      <c r="BL26" s="158"/>
    </row>
    <row r="27" spans="1:67" ht="17.100000000000001" customHeight="1">
      <c r="A27" s="450" t="s">
        <v>4</v>
      </c>
      <c r="B27" s="451"/>
      <c r="C27" s="451"/>
      <c r="D27" s="451"/>
      <c r="E27" s="451"/>
      <c r="F27" s="451"/>
      <c r="G27" s="452"/>
      <c r="H27" s="262"/>
      <c r="I27" s="262"/>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2"/>
      <c r="AL27" s="262"/>
      <c r="AM27" s="262"/>
      <c r="AN27" s="262"/>
      <c r="AO27" s="262"/>
      <c r="AP27" s="262"/>
      <c r="AQ27" s="262"/>
      <c r="AR27" s="262"/>
      <c r="AS27" s="262"/>
      <c r="AT27" s="230"/>
      <c r="AU27" s="263"/>
      <c r="BH27" s="157"/>
      <c r="BI27" s="157"/>
      <c r="BJ27" s="158"/>
      <c r="BK27" s="158"/>
      <c r="BL27" s="158"/>
    </row>
    <row r="28" spans="1:67" ht="17.100000000000001" customHeight="1">
      <c r="A28" s="453"/>
      <c r="B28" s="454"/>
      <c r="C28" s="454"/>
      <c r="D28" s="454"/>
      <c r="E28" s="454"/>
      <c r="F28" s="454"/>
      <c r="G28" s="455"/>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264"/>
      <c r="AT28" s="260"/>
      <c r="AU28" s="261"/>
      <c r="BH28" s="157"/>
      <c r="BI28" s="157"/>
      <c r="BJ28" s="158"/>
      <c r="BK28" s="158"/>
      <c r="BL28" s="158"/>
    </row>
    <row r="29" spans="1:67" ht="17.100000000000001" customHeight="1">
      <c r="A29" s="450" t="s">
        <v>5</v>
      </c>
      <c r="B29" s="451"/>
      <c r="C29" s="451"/>
      <c r="D29" s="451"/>
      <c r="E29" s="451"/>
      <c r="F29" s="451"/>
      <c r="G29" s="452"/>
      <c r="H29" s="459" t="s">
        <v>150</v>
      </c>
      <c r="I29" s="460"/>
      <c r="J29" s="460"/>
      <c r="K29" s="460"/>
      <c r="L29" s="460"/>
      <c r="M29" s="460"/>
      <c r="N29" s="460"/>
      <c r="O29" s="460"/>
      <c r="P29" s="460"/>
      <c r="Q29" s="460"/>
      <c r="R29" s="460"/>
      <c r="S29" s="460"/>
      <c r="T29" s="460"/>
      <c r="U29" s="460"/>
      <c r="V29" s="460"/>
      <c r="W29" s="460"/>
      <c r="X29" s="460"/>
      <c r="Y29" s="460"/>
      <c r="Z29" s="460"/>
      <c r="AA29" s="460"/>
      <c r="AB29" s="460"/>
      <c r="AC29" s="461"/>
      <c r="AD29" s="465" t="s">
        <v>27</v>
      </c>
      <c r="AE29" s="468"/>
      <c r="AF29" s="469"/>
      <c r="AG29" s="469"/>
      <c r="AH29" s="470"/>
      <c r="AI29" s="465" t="s">
        <v>64</v>
      </c>
      <c r="AJ29" s="468"/>
      <c r="AK29" s="469"/>
      <c r="AL29" s="469"/>
      <c r="AM29" s="470"/>
      <c r="AN29" s="488" t="s">
        <v>48</v>
      </c>
      <c r="AO29" s="489"/>
      <c r="AP29" s="494" t="s">
        <v>65</v>
      </c>
      <c r="AQ29" s="495"/>
      <c r="AR29" s="495"/>
      <c r="AS29" s="495"/>
      <c r="AT29" s="495"/>
      <c r="AU29" s="496"/>
      <c r="BH29" s="157"/>
      <c r="BI29" s="157"/>
      <c r="BJ29" s="158"/>
      <c r="BK29" s="158"/>
      <c r="BL29" s="158"/>
    </row>
    <row r="30" spans="1:67" ht="17.100000000000001" customHeight="1">
      <c r="A30" s="456"/>
      <c r="B30" s="457"/>
      <c r="C30" s="457"/>
      <c r="D30" s="457"/>
      <c r="E30" s="457"/>
      <c r="F30" s="457"/>
      <c r="G30" s="458"/>
      <c r="H30" s="462"/>
      <c r="I30" s="463"/>
      <c r="J30" s="463"/>
      <c r="K30" s="463"/>
      <c r="L30" s="463"/>
      <c r="M30" s="463"/>
      <c r="N30" s="463"/>
      <c r="O30" s="463"/>
      <c r="P30" s="463"/>
      <c r="Q30" s="463"/>
      <c r="R30" s="463"/>
      <c r="S30" s="463"/>
      <c r="T30" s="463"/>
      <c r="U30" s="463"/>
      <c r="V30" s="463"/>
      <c r="W30" s="463"/>
      <c r="X30" s="463"/>
      <c r="Y30" s="463"/>
      <c r="Z30" s="463"/>
      <c r="AA30" s="463"/>
      <c r="AB30" s="463"/>
      <c r="AC30" s="464"/>
      <c r="AD30" s="466"/>
      <c r="AE30" s="471"/>
      <c r="AF30" s="472"/>
      <c r="AG30" s="472"/>
      <c r="AH30" s="473"/>
      <c r="AI30" s="466"/>
      <c r="AJ30" s="471"/>
      <c r="AK30" s="472"/>
      <c r="AL30" s="472"/>
      <c r="AM30" s="473"/>
      <c r="AN30" s="490"/>
      <c r="AO30" s="491"/>
      <c r="AP30" s="497"/>
      <c r="AQ30" s="498"/>
      <c r="AR30" s="498"/>
      <c r="AS30" s="498"/>
      <c r="AT30" s="498"/>
      <c r="AU30" s="499"/>
      <c r="BH30" s="157"/>
      <c r="BI30" s="157"/>
      <c r="BJ30" s="158"/>
      <c r="BK30" s="158"/>
      <c r="BL30" s="158"/>
    </row>
    <row r="31" spans="1:67" ht="17.100000000000001" customHeight="1">
      <c r="A31" s="456"/>
      <c r="B31" s="457"/>
      <c r="C31" s="457"/>
      <c r="D31" s="457"/>
      <c r="E31" s="457"/>
      <c r="F31" s="457"/>
      <c r="G31" s="458"/>
      <c r="H31" s="503" t="s">
        <v>151</v>
      </c>
      <c r="I31" s="504"/>
      <c r="J31" s="504"/>
      <c r="K31" s="504"/>
      <c r="L31" s="504"/>
      <c r="M31" s="504"/>
      <c r="N31" s="504"/>
      <c r="O31" s="504"/>
      <c r="P31" s="504"/>
      <c r="Q31" s="504"/>
      <c r="R31" s="504"/>
      <c r="S31" s="504"/>
      <c r="T31" s="504"/>
      <c r="U31" s="504"/>
      <c r="V31" s="504"/>
      <c r="W31" s="504"/>
      <c r="X31" s="504"/>
      <c r="Y31" s="504"/>
      <c r="Z31" s="504"/>
      <c r="AA31" s="504"/>
      <c r="AB31" s="504"/>
      <c r="AC31" s="505"/>
      <c r="AD31" s="466"/>
      <c r="AE31" s="471"/>
      <c r="AF31" s="472"/>
      <c r="AG31" s="472"/>
      <c r="AH31" s="473"/>
      <c r="AI31" s="466"/>
      <c r="AJ31" s="471"/>
      <c r="AK31" s="472"/>
      <c r="AL31" s="472"/>
      <c r="AM31" s="473"/>
      <c r="AN31" s="490"/>
      <c r="AO31" s="491"/>
      <c r="AP31" s="497"/>
      <c r="AQ31" s="498"/>
      <c r="AR31" s="498"/>
      <c r="AS31" s="498"/>
      <c r="AT31" s="498"/>
      <c r="AU31" s="499"/>
      <c r="BH31" s="158"/>
      <c r="BI31" s="158"/>
      <c r="BJ31" s="158"/>
      <c r="BK31" s="158"/>
      <c r="BL31" s="158"/>
    </row>
    <row r="32" spans="1:67" ht="17.100000000000001" customHeight="1">
      <c r="A32" s="453"/>
      <c r="B32" s="454"/>
      <c r="C32" s="454"/>
      <c r="D32" s="454"/>
      <c r="E32" s="454"/>
      <c r="F32" s="454"/>
      <c r="G32" s="455"/>
      <c r="H32" s="506"/>
      <c r="I32" s="507"/>
      <c r="J32" s="507"/>
      <c r="K32" s="507"/>
      <c r="L32" s="507"/>
      <c r="M32" s="507"/>
      <c r="N32" s="507"/>
      <c r="O32" s="507"/>
      <c r="P32" s="507"/>
      <c r="Q32" s="507"/>
      <c r="R32" s="507"/>
      <c r="S32" s="507"/>
      <c r="T32" s="507"/>
      <c r="U32" s="507"/>
      <c r="V32" s="507"/>
      <c r="W32" s="507"/>
      <c r="X32" s="507"/>
      <c r="Y32" s="507"/>
      <c r="Z32" s="507"/>
      <c r="AA32" s="507"/>
      <c r="AB32" s="507"/>
      <c r="AC32" s="508"/>
      <c r="AD32" s="467"/>
      <c r="AE32" s="474"/>
      <c r="AF32" s="475"/>
      <c r="AG32" s="475"/>
      <c r="AH32" s="476"/>
      <c r="AI32" s="467"/>
      <c r="AJ32" s="474"/>
      <c r="AK32" s="475"/>
      <c r="AL32" s="475"/>
      <c r="AM32" s="476"/>
      <c r="AN32" s="492"/>
      <c r="AO32" s="493"/>
      <c r="AP32" s="500"/>
      <c r="AQ32" s="501"/>
      <c r="AR32" s="501"/>
      <c r="AS32" s="501"/>
      <c r="AT32" s="501"/>
      <c r="AU32" s="502"/>
      <c r="BH32" s="158"/>
      <c r="BI32" s="158"/>
      <c r="BJ32" s="158"/>
      <c r="BK32" s="158"/>
      <c r="BL32" s="158"/>
    </row>
    <row r="33" spans="1:64" ht="17.100000000000001" customHeight="1">
      <c r="A33" s="509" t="s">
        <v>6</v>
      </c>
      <c r="B33" s="510"/>
      <c r="C33" s="510"/>
      <c r="D33" s="510"/>
      <c r="E33" s="510"/>
      <c r="F33" s="510"/>
      <c r="G33" s="511"/>
      <c r="H33" s="512" t="s">
        <v>152</v>
      </c>
      <c r="I33" s="513"/>
      <c r="J33" s="513"/>
      <c r="K33" s="513"/>
      <c r="L33" s="513"/>
      <c r="M33" s="513"/>
      <c r="N33" s="513"/>
      <c r="O33" s="513"/>
      <c r="P33" s="513"/>
      <c r="Q33" s="513"/>
      <c r="R33" s="513"/>
      <c r="S33" s="513"/>
      <c r="T33" s="513"/>
      <c r="U33" s="514"/>
      <c r="V33" s="434" t="s">
        <v>7</v>
      </c>
      <c r="W33" s="435"/>
      <c r="X33" s="435"/>
      <c r="Y33" s="435"/>
      <c r="Z33" s="436"/>
      <c r="AA33" s="512" t="s">
        <v>76</v>
      </c>
      <c r="AB33" s="518"/>
      <c r="AC33" s="518"/>
      <c r="AD33" s="518"/>
      <c r="AE33" s="518"/>
      <c r="AF33" s="518"/>
      <c r="AG33" s="518"/>
      <c r="AH33" s="518"/>
      <c r="AI33" s="518"/>
      <c r="AJ33" s="518"/>
      <c r="AK33" s="518"/>
      <c r="AL33" s="518"/>
      <c r="AM33" s="518"/>
      <c r="AN33" s="518"/>
      <c r="AO33" s="518"/>
      <c r="AP33" s="518"/>
      <c r="AQ33" s="518"/>
      <c r="AR33" s="518"/>
      <c r="AS33" s="518"/>
      <c r="AT33" s="518"/>
      <c r="AU33" s="519"/>
      <c r="BH33" s="158"/>
      <c r="BI33" s="158"/>
      <c r="BJ33" s="158"/>
      <c r="BK33" s="158"/>
      <c r="BL33" s="158"/>
    </row>
    <row r="34" spans="1:64" ht="17.100000000000001" customHeight="1">
      <c r="A34" s="453" t="s">
        <v>66</v>
      </c>
      <c r="B34" s="454"/>
      <c r="C34" s="454"/>
      <c r="D34" s="454"/>
      <c r="E34" s="454"/>
      <c r="F34" s="454"/>
      <c r="G34" s="455"/>
      <c r="H34" s="515"/>
      <c r="I34" s="516"/>
      <c r="J34" s="516"/>
      <c r="K34" s="516"/>
      <c r="L34" s="516"/>
      <c r="M34" s="516"/>
      <c r="N34" s="516"/>
      <c r="O34" s="516"/>
      <c r="P34" s="516"/>
      <c r="Q34" s="516"/>
      <c r="R34" s="516"/>
      <c r="S34" s="516"/>
      <c r="T34" s="516"/>
      <c r="U34" s="517"/>
      <c r="V34" s="437"/>
      <c r="W34" s="438"/>
      <c r="X34" s="438"/>
      <c r="Y34" s="438"/>
      <c r="Z34" s="439"/>
      <c r="AA34" s="520"/>
      <c r="AB34" s="521"/>
      <c r="AC34" s="521"/>
      <c r="AD34" s="521"/>
      <c r="AE34" s="521"/>
      <c r="AF34" s="521"/>
      <c r="AG34" s="521"/>
      <c r="AH34" s="521"/>
      <c r="AI34" s="521"/>
      <c r="AJ34" s="521"/>
      <c r="AK34" s="521"/>
      <c r="AL34" s="521"/>
      <c r="AM34" s="521"/>
      <c r="AN34" s="521"/>
      <c r="AO34" s="521"/>
      <c r="AP34" s="521"/>
      <c r="AQ34" s="521"/>
      <c r="AR34" s="521"/>
      <c r="AS34" s="521"/>
      <c r="AT34" s="521"/>
      <c r="AU34" s="522"/>
      <c r="BH34" s="158"/>
      <c r="BI34" s="158"/>
      <c r="BJ34" s="158"/>
      <c r="BK34" s="158"/>
      <c r="BL34" s="158"/>
    </row>
    <row r="35" spans="1:64" ht="17.100000000000001" customHeight="1">
      <c r="A35" s="450" t="s">
        <v>50</v>
      </c>
      <c r="B35" s="451"/>
      <c r="C35" s="451"/>
      <c r="D35" s="451"/>
      <c r="E35" s="451"/>
      <c r="F35" s="451"/>
      <c r="G35" s="451"/>
      <c r="H35" s="451"/>
      <c r="I35" s="451"/>
      <c r="J35" s="451"/>
      <c r="K35" s="452"/>
      <c r="L35" s="580" t="s">
        <v>114</v>
      </c>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97"/>
    </row>
    <row r="36" spans="1:64" ht="17.100000000000001" customHeight="1">
      <c r="A36" s="453"/>
      <c r="B36" s="454"/>
      <c r="C36" s="454"/>
      <c r="D36" s="454"/>
      <c r="E36" s="454"/>
      <c r="F36" s="454"/>
      <c r="G36" s="454"/>
      <c r="H36" s="454"/>
      <c r="I36" s="454"/>
      <c r="J36" s="454"/>
      <c r="K36" s="455"/>
      <c r="L36" s="560"/>
      <c r="M36" s="561"/>
      <c r="N36" s="561"/>
      <c r="O36" s="561"/>
      <c r="P36" s="561"/>
      <c r="Q36" s="561"/>
      <c r="R36" s="561"/>
      <c r="S36" s="561"/>
      <c r="T36" s="561"/>
      <c r="U36" s="561"/>
      <c r="V36" s="561"/>
      <c r="W36" s="561"/>
      <c r="X36" s="561"/>
      <c r="Y36" s="561"/>
      <c r="Z36" s="561"/>
      <c r="AA36" s="561"/>
      <c r="AB36" s="561"/>
      <c r="AC36" s="561"/>
      <c r="AD36" s="561"/>
      <c r="AE36" s="561"/>
      <c r="AF36" s="561"/>
      <c r="AG36" s="561"/>
      <c r="AH36" s="561"/>
      <c r="AI36" s="561"/>
      <c r="AJ36" s="561"/>
      <c r="AK36" s="561"/>
      <c r="AL36" s="561"/>
      <c r="AM36" s="561"/>
      <c r="AN36" s="561"/>
      <c r="AO36" s="561"/>
      <c r="AP36" s="561"/>
      <c r="AQ36" s="561"/>
      <c r="AR36" s="561"/>
      <c r="AS36" s="561"/>
      <c r="AT36" s="561"/>
      <c r="AU36" s="598"/>
    </row>
    <row r="37" spans="1:64" ht="16.5" customHeight="1">
      <c r="A37" s="523" t="s">
        <v>51</v>
      </c>
      <c r="B37" s="524"/>
      <c r="C37" s="524"/>
      <c r="D37" s="524"/>
      <c r="E37" s="524"/>
      <c r="F37" s="524"/>
      <c r="G37" s="525"/>
      <c r="H37" s="434" t="s">
        <v>11</v>
      </c>
      <c r="I37" s="435"/>
      <c r="J37" s="435"/>
      <c r="K37" s="435"/>
      <c r="L37" s="435"/>
      <c r="M37" s="265" t="s">
        <v>94</v>
      </c>
      <c r="N37" s="230"/>
      <c r="O37" s="230"/>
      <c r="P37" s="230"/>
      <c r="Q37" s="266" t="s">
        <v>95</v>
      </c>
      <c r="R37" s="153"/>
      <c r="S37" s="153"/>
      <c r="T37" s="153"/>
      <c r="U37" s="153"/>
      <c r="V37" s="230"/>
      <c r="W37" s="230"/>
      <c r="X37" s="230"/>
      <c r="Y37" s="230"/>
      <c r="Z37" s="230"/>
      <c r="AA37" s="153"/>
      <c r="AB37" s="153"/>
      <c r="AC37" s="153"/>
      <c r="AD37" s="153"/>
      <c r="AE37" s="153"/>
      <c r="AF37" s="153"/>
      <c r="AG37" s="153"/>
      <c r="AH37" s="153"/>
      <c r="AI37" s="153"/>
      <c r="AJ37" s="153"/>
      <c r="AK37" s="153"/>
      <c r="AL37" s="153"/>
      <c r="AM37" s="153"/>
      <c r="AN37" s="153"/>
      <c r="AO37" s="153"/>
      <c r="AP37" s="153"/>
      <c r="AQ37" s="153"/>
      <c r="AR37" s="153"/>
      <c r="AS37" s="153"/>
      <c r="AT37" s="153"/>
      <c r="AU37" s="263"/>
    </row>
    <row r="38" spans="1:64" ht="17.25" customHeight="1">
      <c r="A38" s="526"/>
      <c r="B38" s="527"/>
      <c r="C38" s="527"/>
      <c r="D38" s="527"/>
      <c r="E38" s="527"/>
      <c r="F38" s="527"/>
      <c r="G38" s="528"/>
      <c r="H38" s="482"/>
      <c r="I38" s="403"/>
      <c r="J38" s="403"/>
      <c r="K38" s="403"/>
      <c r="L38" s="403"/>
      <c r="M38" s="267"/>
      <c r="N38" s="268"/>
      <c r="O38" s="268"/>
      <c r="P38" s="268"/>
      <c r="Q38" s="268"/>
      <c r="R38" s="247"/>
      <c r="S38" s="247"/>
      <c r="T38" s="247"/>
      <c r="U38" s="247"/>
      <c r="V38" s="268"/>
      <c r="W38" s="268"/>
      <c r="X38" s="268"/>
      <c r="Y38" s="268"/>
      <c r="Z38" s="268"/>
      <c r="AA38" s="247"/>
      <c r="AB38" s="247"/>
      <c r="AC38" s="247"/>
      <c r="AD38" s="247"/>
      <c r="AE38" s="247"/>
      <c r="AF38" s="247"/>
      <c r="AG38" s="247"/>
      <c r="AH38" s="247"/>
      <c r="AI38" s="247"/>
      <c r="AJ38" s="247"/>
      <c r="AK38" s="247"/>
      <c r="AL38" s="247"/>
      <c r="AM38" s="247"/>
      <c r="AN38" s="247"/>
      <c r="AO38" s="247"/>
      <c r="AP38" s="247"/>
      <c r="AQ38" s="247"/>
      <c r="AR38" s="247"/>
      <c r="AS38" s="247"/>
      <c r="AT38" s="247"/>
      <c r="AU38" s="248"/>
    </row>
    <row r="39" spans="1:64" ht="17.100000000000001" customHeight="1">
      <c r="A39" s="526"/>
      <c r="B39" s="527"/>
      <c r="C39" s="527"/>
      <c r="D39" s="527"/>
      <c r="E39" s="527"/>
      <c r="F39" s="527"/>
      <c r="G39" s="528"/>
      <c r="H39" s="486" t="s">
        <v>9</v>
      </c>
      <c r="I39" s="401"/>
      <c r="J39" s="401"/>
      <c r="K39" s="401"/>
      <c r="L39" s="401"/>
      <c r="M39" s="269"/>
      <c r="N39" s="270"/>
      <c r="O39" s="270"/>
      <c r="P39" s="270"/>
      <c r="Q39" s="270"/>
      <c r="R39" s="253"/>
      <c r="S39" s="253"/>
      <c r="T39" s="253"/>
      <c r="U39" s="253"/>
      <c r="V39" s="270"/>
      <c r="W39" s="270"/>
      <c r="X39" s="270"/>
      <c r="Y39" s="270"/>
      <c r="Z39" s="270"/>
      <c r="AA39" s="253"/>
      <c r="AB39" s="253"/>
      <c r="AC39" s="253"/>
      <c r="AD39" s="253"/>
      <c r="AE39" s="253"/>
      <c r="AF39" s="253"/>
      <c r="AG39" s="253"/>
      <c r="AH39" s="253"/>
      <c r="AI39" s="253"/>
      <c r="AJ39" s="253"/>
      <c r="AK39" s="253"/>
      <c r="AL39" s="271"/>
      <c r="AM39" s="253"/>
      <c r="AN39" s="253"/>
      <c r="AO39" s="253"/>
      <c r="AP39" s="253"/>
      <c r="AQ39" s="253"/>
      <c r="AR39" s="253"/>
      <c r="AS39" s="253"/>
      <c r="AT39" s="253"/>
      <c r="AU39" s="272"/>
    </row>
    <row r="40" spans="1:64" ht="17.100000000000001" customHeight="1">
      <c r="A40" s="529"/>
      <c r="B40" s="530"/>
      <c r="C40" s="530"/>
      <c r="D40" s="530"/>
      <c r="E40" s="530"/>
      <c r="F40" s="530"/>
      <c r="G40" s="531"/>
      <c r="H40" s="482"/>
      <c r="I40" s="403"/>
      <c r="J40" s="403"/>
      <c r="K40" s="403"/>
      <c r="L40" s="403"/>
      <c r="M40" s="273"/>
      <c r="N40" s="234"/>
      <c r="O40" s="234"/>
      <c r="P40" s="234"/>
      <c r="Q40" s="234"/>
      <c r="R40" s="256"/>
      <c r="S40" s="256"/>
      <c r="T40" s="256"/>
      <c r="U40" s="256"/>
      <c r="V40" s="234"/>
      <c r="W40" s="234"/>
      <c r="X40" s="234"/>
      <c r="Y40" s="234"/>
      <c r="Z40" s="234"/>
      <c r="AA40" s="256"/>
      <c r="AB40" s="256"/>
      <c r="AC40" s="256"/>
      <c r="AD40" s="256"/>
      <c r="AE40" s="256"/>
      <c r="AF40" s="256"/>
      <c r="AG40" s="256"/>
      <c r="AH40" s="256"/>
      <c r="AI40" s="256"/>
      <c r="AJ40" s="256"/>
      <c r="AK40" s="256"/>
      <c r="AL40" s="36"/>
      <c r="AM40" s="256"/>
      <c r="AN40" s="256"/>
      <c r="AO40" s="256"/>
      <c r="AP40" s="256"/>
      <c r="AQ40" s="256"/>
      <c r="AR40" s="256"/>
      <c r="AS40" s="256"/>
      <c r="AT40" s="256"/>
      <c r="AU40" s="274"/>
    </row>
    <row r="41" spans="1:64" ht="17.100000000000001" customHeight="1">
      <c r="A41" s="509" t="s">
        <v>8</v>
      </c>
      <c r="B41" s="510"/>
      <c r="C41" s="510"/>
      <c r="D41" s="510"/>
      <c r="E41" s="510"/>
      <c r="F41" s="510"/>
      <c r="G41" s="511"/>
      <c r="H41" s="486" t="s">
        <v>10</v>
      </c>
      <c r="I41" s="401"/>
      <c r="J41" s="401"/>
      <c r="K41" s="401"/>
      <c r="L41" s="401"/>
      <c r="M41" s="273"/>
      <c r="N41" s="234"/>
      <c r="O41" s="234"/>
      <c r="P41" s="234"/>
      <c r="Q41" s="234"/>
      <c r="R41" s="256"/>
      <c r="S41" s="256"/>
      <c r="T41" s="256"/>
      <c r="U41" s="256"/>
      <c r="V41" s="234"/>
      <c r="W41" s="234"/>
      <c r="X41" s="234"/>
      <c r="Y41" s="234"/>
      <c r="Z41" s="234"/>
      <c r="AA41" s="256"/>
      <c r="AB41" s="256"/>
      <c r="AC41" s="256"/>
      <c r="AD41" s="256"/>
      <c r="AE41" s="256"/>
      <c r="AF41" s="256"/>
      <c r="AG41" s="256"/>
      <c r="AH41" s="256"/>
      <c r="AI41" s="256"/>
      <c r="AJ41" s="256"/>
      <c r="AK41" s="256"/>
      <c r="AL41" s="402" t="s">
        <v>3</v>
      </c>
      <c r="AM41" s="256"/>
      <c r="AN41" s="256"/>
      <c r="AO41" s="256"/>
      <c r="AP41" s="256"/>
      <c r="AQ41" s="256"/>
      <c r="AR41" s="256"/>
      <c r="AS41" s="256"/>
      <c r="AT41" s="256"/>
      <c r="AU41" s="257"/>
    </row>
    <row r="42" spans="1:64" ht="12" customHeight="1">
      <c r="A42" s="532" t="s">
        <v>67</v>
      </c>
      <c r="B42" s="402"/>
      <c r="C42" s="402"/>
      <c r="D42" s="402"/>
      <c r="E42" s="402"/>
      <c r="F42" s="402"/>
      <c r="G42" s="533"/>
      <c r="H42" s="482"/>
      <c r="I42" s="403"/>
      <c r="J42" s="403"/>
      <c r="K42" s="403"/>
      <c r="L42" s="403"/>
      <c r="M42" s="267"/>
      <c r="N42" s="268"/>
      <c r="O42" s="268"/>
      <c r="P42" s="268"/>
      <c r="Q42" s="268"/>
      <c r="R42" s="247"/>
      <c r="S42" s="247"/>
      <c r="T42" s="247"/>
      <c r="U42" s="247"/>
      <c r="V42" s="268"/>
      <c r="W42" s="268"/>
      <c r="X42" s="268"/>
      <c r="Y42" s="268"/>
      <c r="Z42" s="268"/>
      <c r="AA42" s="247"/>
      <c r="AB42" s="247"/>
      <c r="AC42" s="247"/>
      <c r="AD42" s="247"/>
      <c r="AE42" s="247"/>
      <c r="AF42" s="247"/>
      <c r="AG42" s="247"/>
      <c r="AH42" s="247"/>
      <c r="AI42" s="247"/>
      <c r="AJ42" s="247"/>
      <c r="AK42" s="247"/>
      <c r="AL42" s="403"/>
      <c r="AM42" s="247"/>
      <c r="AN42" s="247"/>
      <c r="AO42" s="247"/>
      <c r="AP42" s="247"/>
      <c r="AQ42" s="247"/>
      <c r="AR42" s="247"/>
      <c r="AS42" s="247"/>
      <c r="AT42" s="247"/>
      <c r="AU42" s="258"/>
    </row>
    <row r="43" spans="1:64" ht="21.95" customHeight="1">
      <c r="A43" s="534"/>
      <c r="B43" s="438"/>
      <c r="C43" s="438"/>
      <c r="D43" s="438"/>
      <c r="E43" s="438"/>
      <c r="F43" s="438"/>
      <c r="G43" s="439"/>
      <c r="H43" s="437" t="s">
        <v>2</v>
      </c>
      <c r="I43" s="438"/>
      <c r="J43" s="438"/>
      <c r="K43" s="438"/>
      <c r="L43" s="438"/>
      <c r="M43" s="275"/>
      <c r="Q43" s="221" t="s">
        <v>87</v>
      </c>
      <c r="R43" s="155"/>
      <c r="S43" s="155"/>
      <c r="T43" s="155"/>
      <c r="U43" s="155"/>
      <c r="V43" s="221" t="s">
        <v>88</v>
      </c>
      <c r="AA43" s="155"/>
      <c r="AB43" s="155"/>
      <c r="AC43" s="155"/>
      <c r="AD43" s="155"/>
      <c r="AE43" s="155"/>
      <c r="AF43" s="155"/>
      <c r="AG43" s="155"/>
      <c r="AH43" s="155"/>
      <c r="AI43" s="155"/>
      <c r="AJ43" s="155"/>
      <c r="AK43" s="155"/>
      <c r="AL43" s="155"/>
      <c r="AM43" s="155"/>
      <c r="AN43" s="155"/>
      <c r="AO43" s="155"/>
      <c r="AP43" s="155"/>
      <c r="AQ43" s="155"/>
      <c r="AR43" s="155"/>
      <c r="AS43" s="155"/>
      <c r="AT43" s="155"/>
      <c r="AU43" s="261"/>
    </row>
    <row r="44" spans="1:64" ht="17.100000000000001" customHeight="1">
      <c r="A44" s="450" t="s">
        <v>12</v>
      </c>
      <c r="B44" s="451"/>
      <c r="C44" s="451"/>
      <c r="D44" s="451"/>
      <c r="E44" s="451"/>
      <c r="F44" s="451"/>
      <c r="G44" s="451"/>
      <c r="H44" s="451"/>
      <c r="I44" s="451"/>
      <c r="J44" s="451"/>
      <c r="K44" s="452"/>
      <c r="L44" s="434" t="s">
        <v>68</v>
      </c>
      <c r="M44" s="435"/>
      <c r="N44" s="435"/>
      <c r="O44" s="435"/>
      <c r="P44" s="435"/>
      <c r="Q44" s="276"/>
      <c r="R44" s="153"/>
      <c r="S44" s="153"/>
      <c r="T44" s="153"/>
      <c r="U44" s="153"/>
      <c r="V44" s="153"/>
      <c r="W44" s="153"/>
      <c r="X44" s="153"/>
      <c r="Y44" s="153"/>
      <c r="Z44" s="153"/>
      <c r="AA44" s="153"/>
      <c r="AB44" s="153"/>
      <c r="AC44" s="435" t="s">
        <v>3</v>
      </c>
      <c r="AD44" s="149"/>
      <c r="AE44" s="150"/>
      <c r="AF44" s="586" t="s">
        <v>14</v>
      </c>
      <c r="AG44" s="451"/>
      <c r="AH44" s="451"/>
      <c r="AI44" s="451"/>
      <c r="AJ44" s="451"/>
      <c r="AK44" s="451"/>
      <c r="AL44" s="451"/>
      <c r="AM44" s="452"/>
      <c r="AN44" s="153"/>
      <c r="AO44" s="153"/>
      <c r="AP44" s="153"/>
      <c r="AQ44" s="153"/>
      <c r="AR44" s="153"/>
      <c r="AS44" s="153"/>
      <c r="AT44" s="153"/>
      <c r="AU44" s="277"/>
    </row>
    <row r="45" spans="1:64" ht="17.100000000000001" customHeight="1" thickBot="1">
      <c r="A45" s="581"/>
      <c r="B45" s="582"/>
      <c r="C45" s="582"/>
      <c r="D45" s="582"/>
      <c r="E45" s="582"/>
      <c r="F45" s="582"/>
      <c r="G45" s="582"/>
      <c r="H45" s="582"/>
      <c r="I45" s="582"/>
      <c r="J45" s="582"/>
      <c r="K45" s="583"/>
      <c r="L45" s="584"/>
      <c r="M45" s="585"/>
      <c r="N45" s="585"/>
      <c r="O45" s="585"/>
      <c r="P45" s="585"/>
      <c r="Q45" s="278"/>
      <c r="R45" s="279"/>
      <c r="S45" s="279"/>
      <c r="T45" s="279"/>
      <c r="U45" s="279"/>
      <c r="V45" s="279"/>
      <c r="W45" s="279"/>
      <c r="X45" s="279"/>
      <c r="Y45" s="279"/>
      <c r="Z45" s="279"/>
      <c r="AA45" s="279"/>
      <c r="AB45" s="279"/>
      <c r="AC45" s="585"/>
      <c r="AD45" s="280"/>
      <c r="AE45" s="236"/>
      <c r="AF45" s="587"/>
      <c r="AG45" s="582"/>
      <c r="AH45" s="582"/>
      <c r="AI45" s="582"/>
      <c r="AJ45" s="582"/>
      <c r="AK45" s="582"/>
      <c r="AL45" s="582"/>
      <c r="AM45" s="583"/>
      <c r="AN45" s="279"/>
      <c r="AO45" s="279"/>
      <c r="AP45" s="279"/>
      <c r="AQ45" s="279"/>
      <c r="AR45" s="279"/>
      <c r="AS45" s="279"/>
      <c r="AT45" s="279"/>
      <c r="AU45" s="281"/>
    </row>
    <row r="46" spans="1:64" ht="17.100000000000001" customHeight="1">
      <c r="A46" s="588" t="s">
        <v>86</v>
      </c>
      <c r="B46" s="589"/>
      <c r="C46" s="590"/>
      <c r="D46" s="591" t="s">
        <v>153</v>
      </c>
      <c r="E46" s="592"/>
      <c r="F46" s="592"/>
      <c r="G46" s="592"/>
      <c r="H46" s="592"/>
      <c r="I46" s="592"/>
      <c r="J46" s="592"/>
      <c r="K46" s="592"/>
      <c r="L46" s="592"/>
      <c r="M46" s="592"/>
      <c r="N46" s="592"/>
      <c r="O46" s="592"/>
      <c r="P46" s="592"/>
      <c r="Q46" s="592"/>
      <c r="R46" s="592"/>
      <c r="S46" s="592"/>
      <c r="T46" s="592"/>
      <c r="U46" s="592"/>
      <c r="V46" s="592"/>
      <c r="W46" s="592"/>
      <c r="X46" s="592"/>
      <c r="Y46" s="592"/>
      <c r="Z46" s="592" t="s">
        <v>154</v>
      </c>
      <c r="AA46" s="592"/>
      <c r="AB46" s="592"/>
      <c r="AC46" s="592"/>
      <c r="AD46" s="592"/>
      <c r="AE46" s="592"/>
      <c r="AF46" s="592"/>
      <c r="AG46" s="592"/>
      <c r="AH46" s="592"/>
      <c r="AI46" s="592"/>
      <c r="AJ46" s="592"/>
      <c r="AK46" s="592"/>
      <c r="AL46" s="592"/>
      <c r="AM46" s="592"/>
      <c r="AN46" s="592"/>
      <c r="AO46" s="592"/>
      <c r="AP46" s="592"/>
      <c r="AQ46" s="592"/>
      <c r="AR46" s="592"/>
      <c r="AS46" s="592"/>
      <c r="AT46" s="592"/>
      <c r="AU46" s="595"/>
    </row>
    <row r="47" spans="1:64" ht="17.100000000000001" customHeight="1">
      <c r="A47" s="538"/>
      <c r="B47" s="539"/>
      <c r="C47" s="540"/>
      <c r="D47" s="593"/>
      <c r="E47" s="594"/>
      <c r="F47" s="594"/>
      <c r="G47" s="594"/>
      <c r="H47" s="594"/>
      <c r="I47" s="594"/>
      <c r="J47" s="594"/>
      <c r="K47" s="594"/>
      <c r="L47" s="594"/>
      <c r="M47" s="594"/>
      <c r="N47" s="594"/>
      <c r="O47" s="594"/>
      <c r="P47" s="594"/>
      <c r="Q47" s="594"/>
      <c r="R47" s="594"/>
      <c r="S47" s="594"/>
      <c r="T47" s="594"/>
      <c r="U47" s="594"/>
      <c r="V47" s="594"/>
      <c r="W47" s="594"/>
      <c r="X47" s="594"/>
      <c r="Y47" s="594"/>
      <c r="Z47" s="594"/>
      <c r="AA47" s="594"/>
      <c r="AB47" s="594"/>
      <c r="AC47" s="594"/>
      <c r="AD47" s="594"/>
      <c r="AE47" s="594"/>
      <c r="AF47" s="594"/>
      <c r="AG47" s="594"/>
      <c r="AH47" s="594"/>
      <c r="AI47" s="594"/>
      <c r="AJ47" s="594"/>
      <c r="AK47" s="594"/>
      <c r="AL47" s="594"/>
      <c r="AM47" s="594"/>
      <c r="AN47" s="594"/>
      <c r="AO47" s="594"/>
      <c r="AP47" s="594"/>
      <c r="AQ47" s="594"/>
      <c r="AR47" s="594"/>
      <c r="AS47" s="594"/>
      <c r="AT47" s="594"/>
      <c r="AU47" s="596"/>
    </row>
    <row r="48" spans="1:64" ht="17.100000000000001" customHeight="1">
      <c r="A48" s="538"/>
      <c r="B48" s="539"/>
      <c r="C48" s="540"/>
      <c r="D48" s="593" t="s">
        <v>155</v>
      </c>
      <c r="E48" s="594"/>
      <c r="F48" s="594"/>
      <c r="G48" s="594"/>
      <c r="H48" s="594"/>
      <c r="I48" s="594"/>
      <c r="J48" s="594"/>
      <c r="K48" s="594"/>
      <c r="L48" s="594"/>
      <c r="M48" s="594"/>
      <c r="N48" s="594"/>
      <c r="O48" s="594"/>
      <c r="P48" s="594"/>
      <c r="Q48" s="594"/>
      <c r="R48" s="594"/>
      <c r="S48" s="594"/>
      <c r="T48" s="594"/>
      <c r="U48" s="594"/>
      <c r="V48" s="594"/>
      <c r="W48" s="594"/>
      <c r="X48" s="594"/>
      <c r="Y48" s="594"/>
      <c r="Z48" s="594" t="s">
        <v>156</v>
      </c>
      <c r="AA48" s="594"/>
      <c r="AB48" s="594"/>
      <c r="AC48" s="594"/>
      <c r="AD48" s="594"/>
      <c r="AE48" s="594"/>
      <c r="AF48" s="594"/>
      <c r="AG48" s="594"/>
      <c r="AH48" s="594"/>
      <c r="AI48" s="594"/>
      <c r="AJ48" s="594"/>
      <c r="AK48" s="594"/>
      <c r="AL48" s="594"/>
      <c r="AM48" s="594"/>
      <c r="AN48" s="594"/>
      <c r="AO48" s="594"/>
      <c r="AP48" s="594"/>
      <c r="AQ48" s="594"/>
      <c r="AR48" s="594"/>
      <c r="AS48" s="594"/>
      <c r="AT48" s="594"/>
      <c r="AU48" s="596"/>
    </row>
    <row r="49" spans="1:47" ht="17.100000000000001" customHeight="1">
      <c r="A49" s="538"/>
      <c r="B49" s="539"/>
      <c r="C49" s="540"/>
      <c r="D49" s="593"/>
      <c r="E49" s="594"/>
      <c r="F49" s="594"/>
      <c r="G49" s="594"/>
      <c r="H49" s="594"/>
      <c r="I49" s="594"/>
      <c r="J49" s="594"/>
      <c r="K49" s="594"/>
      <c r="L49" s="594"/>
      <c r="M49" s="594"/>
      <c r="N49" s="594"/>
      <c r="O49" s="594"/>
      <c r="P49" s="594"/>
      <c r="Q49" s="594"/>
      <c r="R49" s="594"/>
      <c r="S49" s="594"/>
      <c r="T49" s="594"/>
      <c r="U49" s="594"/>
      <c r="V49" s="594"/>
      <c r="W49" s="594"/>
      <c r="X49" s="594"/>
      <c r="Y49" s="594"/>
      <c r="Z49" s="594"/>
      <c r="AA49" s="594"/>
      <c r="AB49" s="594"/>
      <c r="AC49" s="594"/>
      <c r="AD49" s="594"/>
      <c r="AE49" s="594"/>
      <c r="AF49" s="594"/>
      <c r="AG49" s="594"/>
      <c r="AH49" s="594"/>
      <c r="AI49" s="594"/>
      <c r="AJ49" s="594"/>
      <c r="AK49" s="594"/>
      <c r="AL49" s="594"/>
      <c r="AM49" s="594"/>
      <c r="AN49" s="594"/>
      <c r="AO49" s="594"/>
      <c r="AP49" s="594"/>
      <c r="AQ49" s="594"/>
      <c r="AR49" s="594"/>
      <c r="AS49" s="594"/>
      <c r="AT49" s="594"/>
      <c r="AU49" s="596"/>
    </row>
    <row r="50" spans="1:47" ht="17.100000000000001" customHeight="1">
      <c r="A50" s="538"/>
      <c r="B50" s="539"/>
      <c r="C50" s="540"/>
      <c r="D50" s="593" t="s">
        <v>157</v>
      </c>
      <c r="E50" s="594"/>
      <c r="F50" s="594"/>
      <c r="G50" s="594"/>
      <c r="H50" s="594"/>
      <c r="I50" s="594"/>
      <c r="J50" s="594"/>
      <c r="K50" s="594"/>
      <c r="L50" s="594"/>
      <c r="M50" s="594"/>
      <c r="N50" s="594"/>
      <c r="O50" s="594"/>
      <c r="P50" s="594"/>
      <c r="Q50" s="594"/>
      <c r="R50" s="594"/>
      <c r="S50" s="594"/>
      <c r="T50" s="594"/>
      <c r="U50" s="594"/>
      <c r="V50" s="594"/>
      <c r="W50" s="594"/>
      <c r="X50" s="594"/>
      <c r="Y50" s="594"/>
      <c r="Z50" s="594" t="s">
        <v>158</v>
      </c>
      <c r="AA50" s="594"/>
      <c r="AB50" s="594"/>
      <c r="AC50" s="594"/>
      <c r="AD50" s="594"/>
      <c r="AE50" s="594"/>
      <c r="AF50" s="594"/>
      <c r="AG50" s="594"/>
      <c r="AH50" s="594"/>
      <c r="AI50" s="594"/>
      <c r="AJ50" s="594"/>
      <c r="AK50" s="594"/>
      <c r="AL50" s="594"/>
      <c r="AM50" s="594"/>
      <c r="AN50" s="594"/>
      <c r="AO50" s="594"/>
      <c r="AP50" s="594"/>
      <c r="AQ50" s="594"/>
      <c r="AR50" s="594"/>
      <c r="AS50" s="594"/>
      <c r="AT50" s="594"/>
      <c r="AU50" s="596"/>
    </row>
    <row r="51" spans="1:47" ht="17.100000000000001" customHeight="1">
      <c r="A51" s="541"/>
      <c r="B51" s="542"/>
      <c r="C51" s="543"/>
      <c r="D51" s="593"/>
      <c r="E51" s="594"/>
      <c r="F51" s="594"/>
      <c r="G51" s="594"/>
      <c r="H51" s="594"/>
      <c r="I51" s="594"/>
      <c r="J51" s="594"/>
      <c r="K51" s="594"/>
      <c r="L51" s="594"/>
      <c r="M51" s="594"/>
      <c r="N51" s="594"/>
      <c r="O51" s="594"/>
      <c r="P51" s="594"/>
      <c r="Q51" s="594"/>
      <c r="R51" s="594"/>
      <c r="S51" s="594"/>
      <c r="T51" s="594"/>
      <c r="U51" s="594"/>
      <c r="V51" s="594"/>
      <c r="W51" s="594"/>
      <c r="X51" s="594"/>
      <c r="Y51" s="594"/>
      <c r="Z51" s="594"/>
      <c r="AA51" s="594"/>
      <c r="AB51" s="594"/>
      <c r="AC51" s="594"/>
      <c r="AD51" s="594"/>
      <c r="AE51" s="594"/>
      <c r="AF51" s="594"/>
      <c r="AG51" s="594"/>
      <c r="AH51" s="594"/>
      <c r="AI51" s="594"/>
      <c r="AJ51" s="594"/>
      <c r="AK51" s="594"/>
      <c r="AL51" s="594"/>
      <c r="AM51" s="594"/>
      <c r="AN51" s="594"/>
      <c r="AO51" s="594"/>
      <c r="AP51" s="594"/>
      <c r="AQ51" s="594"/>
      <c r="AR51" s="594"/>
      <c r="AS51" s="594"/>
      <c r="AT51" s="594"/>
      <c r="AU51" s="596"/>
    </row>
    <row r="52" spans="1:47" ht="17.100000000000001" customHeight="1">
      <c r="A52" s="535" t="s">
        <v>46</v>
      </c>
      <c r="B52" s="536"/>
      <c r="C52" s="537"/>
      <c r="D52" s="544" t="s">
        <v>91</v>
      </c>
      <c r="E52" s="545"/>
      <c r="F52" s="545"/>
      <c r="G52" s="545"/>
      <c r="H52" s="545"/>
      <c r="I52" s="545"/>
      <c r="J52" s="545"/>
      <c r="K52" s="546"/>
      <c r="L52" s="282"/>
      <c r="M52" s="153"/>
      <c r="N52" s="153"/>
      <c r="O52" s="153"/>
      <c r="P52" s="153"/>
      <c r="Q52" s="153"/>
      <c r="R52" s="153"/>
      <c r="S52" s="153"/>
      <c r="T52" s="153"/>
      <c r="U52" s="149"/>
      <c r="V52" s="435" t="s">
        <v>15</v>
      </c>
      <c r="W52" s="436"/>
      <c r="X52" s="434" t="s">
        <v>73</v>
      </c>
      <c r="Y52" s="435"/>
      <c r="Z52" s="435"/>
      <c r="AA52" s="435"/>
      <c r="AB52" s="435"/>
      <c r="AC52" s="435"/>
      <c r="AD52" s="435"/>
      <c r="AE52" s="435"/>
      <c r="AF52" s="162"/>
      <c r="AG52" s="149"/>
      <c r="AH52" s="149"/>
      <c r="AI52" s="149"/>
      <c r="AJ52" s="149"/>
      <c r="AK52" s="149"/>
      <c r="AL52" s="149"/>
      <c r="AM52" s="149"/>
      <c r="AN52" s="149"/>
      <c r="AO52" s="149"/>
      <c r="AP52" s="149"/>
      <c r="AQ52" s="149"/>
      <c r="AR52" s="149"/>
      <c r="AS52" s="149"/>
      <c r="AT52" s="149"/>
      <c r="AU52" s="150"/>
    </row>
    <row r="53" spans="1:47" ht="17.100000000000001" customHeight="1">
      <c r="A53" s="538"/>
      <c r="B53" s="539"/>
      <c r="C53" s="540"/>
      <c r="D53" s="547"/>
      <c r="E53" s="548"/>
      <c r="F53" s="548"/>
      <c r="G53" s="548"/>
      <c r="H53" s="548"/>
      <c r="I53" s="548"/>
      <c r="J53" s="548"/>
      <c r="K53" s="549"/>
      <c r="L53" s="283"/>
      <c r="M53" s="155"/>
      <c r="N53" s="155"/>
      <c r="O53" s="155"/>
      <c r="P53" s="155"/>
      <c r="Q53" s="155"/>
      <c r="R53" s="155"/>
      <c r="S53" s="155"/>
      <c r="T53" s="155"/>
      <c r="U53" s="151"/>
      <c r="V53" s="438"/>
      <c r="W53" s="439"/>
      <c r="X53" s="437"/>
      <c r="Y53" s="438"/>
      <c r="Z53" s="438"/>
      <c r="AA53" s="438"/>
      <c r="AB53" s="438"/>
      <c r="AC53" s="438"/>
      <c r="AD53" s="438"/>
      <c r="AE53" s="438"/>
      <c r="AF53" s="284"/>
      <c r="AG53" s="151"/>
      <c r="AH53" s="151"/>
      <c r="AI53" s="151"/>
      <c r="AJ53" s="151"/>
      <c r="AK53" s="151"/>
      <c r="AL53" s="151"/>
      <c r="AM53" s="151"/>
      <c r="AN53" s="151"/>
      <c r="AO53" s="151"/>
      <c r="AP53" s="151"/>
      <c r="AQ53" s="151"/>
      <c r="AR53" s="151"/>
      <c r="AS53" s="151"/>
      <c r="AT53" s="151"/>
      <c r="AU53" s="152"/>
    </row>
    <row r="54" spans="1:47" ht="17.100000000000001" customHeight="1">
      <c r="A54" s="538"/>
      <c r="B54" s="539"/>
      <c r="C54" s="540"/>
      <c r="D54" s="544" t="s">
        <v>92</v>
      </c>
      <c r="E54" s="545"/>
      <c r="F54" s="545"/>
      <c r="G54" s="545"/>
      <c r="H54" s="545"/>
      <c r="I54" s="545"/>
      <c r="J54" s="545"/>
      <c r="K54" s="546"/>
      <c r="L54" s="282"/>
      <c r="M54" s="153"/>
      <c r="N54" s="153"/>
      <c r="O54" s="153"/>
      <c r="P54" s="153"/>
      <c r="Q54" s="153"/>
      <c r="R54" s="153"/>
      <c r="S54" s="153"/>
      <c r="T54" s="153"/>
      <c r="U54" s="285"/>
      <c r="V54" s="435" t="s">
        <v>15</v>
      </c>
      <c r="W54" s="436"/>
      <c r="X54" s="494" t="s">
        <v>45</v>
      </c>
      <c r="Y54" s="550"/>
      <c r="Z54" s="550"/>
      <c r="AA54" s="550"/>
      <c r="AB54" s="550"/>
      <c r="AC54" s="550"/>
      <c r="AD54" s="550"/>
      <c r="AE54" s="551"/>
      <c r="AF54" s="286"/>
      <c r="AG54" s="256"/>
      <c r="AH54" s="256"/>
      <c r="AI54" s="256"/>
      <c r="AJ54" s="256"/>
      <c r="AK54" s="256"/>
      <c r="AL54" s="149"/>
      <c r="AM54" s="149"/>
      <c r="AN54" s="234"/>
      <c r="AO54" s="234"/>
      <c r="AP54" s="149"/>
      <c r="AQ54" s="149"/>
      <c r="AR54" s="234"/>
      <c r="AS54" s="234"/>
      <c r="AT54" s="153"/>
      <c r="AU54" s="154"/>
    </row>
    <row r="55" spans="1:47" ht="17.100000000000001" customHeight="1">
      <c r="A55" s="538"/>
      <c r="B55" s="539"/>
      <c r="C55" s="540"/>
      <c r="D55" s="547"/>
      <c r="E55" s="548"/>
      <c r="F55" s="548"/>
      <c r="G55" s="548"/>
      <c r="H55" s="548"/>
      <c r="I55" s="548"/>
      <c r="J55" s="548"/>
      <c r="K55" s="549"/>
      <c r="L55" s="283"/>
      <c r="M55" s="155"/>
      <c r="N55" s="155"/>
      <c r="O55" s="155"/>
      <c r="P55" s="155"/>
      <c r="Q55" s="155"/>
      <c r="R55" s="155"/>
      <c r="S55" s="155"/>
      <c r="T55" s="155"/>
      <c r="U55" s="287"/>
      <c r="V55" s="438"/>
      <c r="W55" s="439"/>
      <c r="X55" s="552"/>
      <c r="Y55" s="553"/>
      <c r="Z55" s="553"/>
      <c r="AA55" s="553"/>
      <c r="AB55" s="553"/>
      <c r="AC55" s="553"/>
      <c r="AD55" s="553"/>
      <c r="AE55" s="554"/>
      <c r="AF55" s="286"/>
      <c r="AG55" s="256"/>
      <c r="AH55" s="256"/>
      <c r="AI55" s="256"/>
      <c r="AJ55" s="256"/>
      <c r="AK55" s="256"/>
      <c r="AL55" s="151"/>
      <c r="AM55" s="151"/>
      <c r="AN55" s="260"/>
      <c r="AO55" s="260"/>
      <c r="AP55" s="151"/>
      <c r="AQ55" s="151"/>
      <c r="AR55" s="260"/>
      <c r="AS55" s="260"/>
      <c r="AT55" s="155"/>
      <c r="AU55" s="156"/>
    </row>
    <row r="56" spans="1:47" ht="17.100000000000001" customHeight="1">
      <c r="A56" s="538"/>
      <c r="B56" s="539"/>
      <c r="C56" s="540"/>
      <c r="D56" s="544" t="s">
        <v>159</v>
      </c>
      <c r="E56" s="545"/>
      <c r="F56" s="545"/>
      <c r="G56" s="545"/>
      <c r="H56" s="545"/>
      <c r="I56" s="545"/>
      <c r="J56" s="545"/>
      <c r="K56" s="546"/>
      <c r="L56" s="282"/>
      <c r="M56" s="153"/>
      <c r="N56" s="153"/>
      <c r="O56" s="153"/>
      <c r="P56" s="153"/>
      <c r="Q56" s="153"/>
      <c r="R56" s="153"/>
      <c r="S56" s="153"/>
      <c r="T56" s="153"/>
      <c r="U56" s="285"/>
      <c r="V56" s="435" t="s">
        <v>15</v>
      </c>
      <c r="W56" s="436"/>
      <c r="X56" s="494" t="s">
        <v>74</v>
      </c>
      <c r="Y56" s="550"/>
      <c r="Z56" s="550"/>
      <c r="AA56" s="550"/>
      <c r="AB56" s="550"/>
      <c r="AC56" s="550"/>
      <c r="AD56" s="550"/>
      <c r="AE56" s="551"/>
      <c r="AF56" s="282"/>
      <c r="AG56" s="153"/>
      <c r="AH56" s="153"/>
      <c r="AI56" s="153"/>
      <c r="AJ56" s="153"/>
      <c r="AK56" s="153"/>
      <c r="AL56" s="149"/>
      <c r="AM56" s="149"/>
      <c r="AN56" s="234"/>
      <c r="AO56" s="234"/>
      <c r="AP56" s="149"/>
      <c r="AQ56" s="149"/>
      <c r="AR56" s="234"/>
      <c r="AS56" s="234"/>
      <c r="AT56" s="153"/>
      <c r="AU56" s="154"/>
    </row>
    <row r="57" spans="1:47" ht="17.100000000000001" customHeight="1">
      <c r="A57" s="538"/>
      <c r="B57" s="539"/>
      <c r="C57" s="540"/>
      <c r="D57" s="547"/>
      <c r="E57" s="548"/>
      <c r="F57" s="548"/>
      <c r="G57" s="548"/>
      <c r="H57" s="548"/>
      <c r="I57" s="548"/>
      <c r="J57" s="548"/>
      <c r="K57" s="549"/>
      <c r="L57" s="283"/>
      <c r="M57" s="155"/>
      <c r="N57" s="155"/>
      <c r="O57" s="155"/>
      <c r="P57" s="155"/>
      <c r="Q57" s="155"/>
      <c r="R57" s="155"/>
      <c r="S57" s="155"/>
      <c r="T57" s="155"/>
      <c r="U57" s="287"/>
      <c r="V57" s="438"/>
      <c r="W57" s="439"/>
      <c r="X57" s="552"/>
      <c r="Y57" s="553"/>
      <c r="Z57" s="553"/>
      <c r="AA57" s="553"/>
      <c r="AB57" s="553"/>
      <c r="AC57" s="553"/>
      <c r="AD57" s="553"/>
      <c r="AE57" s="554"/>
      <c r="AF57" s="283"/>
      <c r="AG57" s="155"/>
      <c r="AH57" s="155"/>
      <c r="AI57" s="155"/>
      <c r="AJ57" s="155"/>
      <c r="AK57" s="155"/>
      <c r="AL57" s="151"/>
      <c r="AM57" s="151"/>
      <c r="AN57" s="260"/>
      <c r="AO57" s="260"/>
      <c r="AP57" s="151"/>
      <c r="AQ57" s="151"/>
      <c r="AR57" s="260"/>
      <c r="AS57" s="260"/>
      <c r="AT57" s="155"/>
      <c r="AU57" s="156"/>
    </row>
    <row r="58" spans="1:47" ht="17.100000000000001" customHeight="1">
      <c r="A58" s="538"/>
      <c r="B58" s="539"/>
      <c r="C58" s="540"/>
      <c r="D58" s="555" t="s">
        <v>160</v>
      </c>
      <c r="E58" s="524"/>
      <c r="F58" s="524"/>
      <c r="G58" s="524"/>
      <c r="H58" s="524"/>
      <c r="I58" s="524"/>
      <c r="J58" s="524"/>
      <c r="K58" s="525"/>
      <c r="L58" s="282"/>
      <c r="M58" s="153"/>
      <c r="N58" s="153"/>
      <c r="O58" s="153"/>
      <c r="P58" s="153"/>
      <c r="Q58" s="153"/>
      <c r="R58" s="153"/>
      <c r="S58" s="153"/>
      <c r="T58" s="153"/>
      <c r="U58" s="285"/>
      <c r="V58" s="435" t="s">
        <v>15</v>
      </c>
      <c r="W58" s="436"/>
      <c r="X58" s="494" t="s">
        <v>75</v>
      </c>
      <c r="Y58" s="550"/>
      <c r="Z58" s="550"/>
      <c r="AA58" s="550"/>
      <c r="AB58" s="550"/>
      <c r="AC58" s="550"/>
      <c r="AD58" s="550"/>
      <c r="AE58" s="551"/>
      <c r="AF58" s="286"/>
      <c r="AG58" s="256"/>
      <c r="AH58" s="256"/>
      <c r="AI58" s="256"/>
      <c r="AJ58" s="256"/>
      <c r="AK58" s="256"/>
      <c r="AL58" s="149"/>
      <c r="AM58" s="149"/>
      <c r="AN58" s="256"/>
      <c r="AO58" s="256"/>
      <c r="AP58" s="149"/>
      <c r="AQ58" s="149"/>
      <c r="AR58" s="153"/>
      <c r="AS58" s="256"/>
      <c r="AT58" s="153"/>
      <c r="AU58" s="154"/>
    </row>
    <row r="59" spans="1:47" ht="17.100000000000001" customHeight="1">
      <c r="A59" s="538"/>
      <c r="B59" s="539"/>
      <c r="C59" s="540"/>
      <c r="D59" s="556"/>
      <c r="E59" s="530"/>
      <c r="F59" s="530"/>
      <c r="G59" s="530"/>
      <c r="H59" s="530"/>
      <c r="I59" s="530"/>
      <c r="J59" s="530"/>
      <c r="K59" s="531"/>
      <c r="L59" s="283"/>
      <c r="M59" s="155"/>
      <c r="N59" s="155"/>
      <c r="O59" s="155"/>
      <c r="P59" s="155"/>
      <c r="Q59" s="155"/>
      <c r="R59" s="155"/>
      <c r="S59" s="155"/>
      <c r="T59" s="155"/>
      <c r="U59" s="287"/>
      <c r="V59" s="438"/>
      <c r="W59" s="439"/>
      <c r="X59" s="552"/>
      <c r="Y59" s="553"/>
      <c r="Z59" s="553"/>
      <c r="AA59" s="553"/>
      <c r="AB59" s="553"/>
      <c r="AC59" s="553"/>
      <c r="AD59" s="553"/>
      <c r="AE59" s="554"/>
      <c r="AF59" s="283"/>
      <c r="AG59" s="155"/>
      <c r="AH59" s="155"/>
      <c r="AI59" s="155"/>
      <c r="AJ59" s="155"/>
      <c r="AK59" s="155"/>
      <c r="AL59" s="151"/>
      <c r="AM59" s="151"/>
      <c r="AN59" s="155"/>
      <c r="AO59" s="155"/>
      <c r="AP59" s="151"/>
      <c r="AQ59" s="151"/>
      <c r="AR59" s="155"/>
      <c r="AS59" s="155"/>
      <c r="AT59" s="155"/>
      <c r="AU59" s="156"/>
    </row>
    <row r="60" spans="1:47" ht="17.100000000000001" customHeight="1">
      <c r="A60" s="538"/>
      <c r="B60" s="539"/>
      <c r="C60" s="540"/>
      <c r="D60" s="544" t="s">
        <v>158</v>
      </c>
      <c r="E60" s="545"/>
      <c r="F60" s="545"/>
      <c r="G60" s="545"/>
      <c r="H60" s="545"/>
      <c r="I60" s="545"/>
      <c r="J60" s="545"/>
      <c r="K60" s="546"/>
      <c r="L60" s="282"/>
      <c r="M60" s="153"/>
      <c r="N60" s="153"/>
      <c r="O60" s="153"/>
      <c r="P60" s="153"/>
      <c r="Q60" s="153"/>
      <c r="R60" s="153"/>
      <c r="S60" s="153"/>
      <c r="T60" s="153"/>
      <c r="U60" s="149"/>
      <c r="V60" s="435" t="s">
        <v>15</v>
      </c>
      <c r="W60" s="436"/>
      <c r="X60" s="434" t="s">
        <v>83</v>
      </c>
      <c r="Y60" s="435"/>
      <c r="Z60" s="435"/>
      <c r="AA60" s="435"/>
      <c r="AB60" s="435"/>
      <c r="AC60" s="435"/>
      <c r="AD60" s="435"/>
      <c r="AE60" s="436"/>
      <c r="AF60" s="434" t="s">
        <v>84</v>
      </c>
      <c r="AG60" s="435"/>
      <c r="AH60" s="435"/>
      <c r="AI60" s="435"/>
      <c r="AJ60" s="435"/>
      <c r="AK60" s="435"/>
      <c r="AL60" s="435"/>
      <c r="AM60" s="436"/>
      <c r="AN60" s="434" t="s">
        <v>85</v>
      </c>
      <c r="AO60" s="435"/>
      <c r="AP60" s="435"/>
      <c r="AQ60" s="435"/>
      <c r="AR60" s="435"/>
      <c r="AS60" s="435"/>
      <c r="AT60" s="435"/>
      <c r="AU60" s="436"/>
    </row>
    <row r="61" spans="1:47" ht="17.100000000000001" customHeight="1">
      <c r="A61" s="538"/>
      <c r="B61" s="539"/>
      <c r="C61" s="540"/>
      <c r="D61" s="547"/>
      <c r="E61" s="548"/>
      <c r="F61" s="548"/>
      <c r="G61" s="548"/>
      <c r="H61" s="548"/>
      <c r="I61" s="548"/>
      <c r="J61" s="548"/>
      <c r="K61" s="549"/>
      <c r="L61" s="283"/>
      <c r="M61" s="155"/>
      <c r="N61" s="155"/>
      <c r="O61" s="155"/>
      <c r="P61" s="155"/>
      <c r="Q61" s="155"/>
      <c r="R61" s="155"/>
      <c r="S61" s="155"/>
      <c r="T61" s="155"/>
      <c r="U61" s="151"/>
      <c r="V61" s="438"/>
      <c r="W61" s="439"/>
      <c r="X61" s="162"/>
      <c r="Y61" s="149"/>
      <c r="Z61" s="149"/>
      <c r="AA61" s="149"/>
      <c r="AB61" s="149"/>
      <c r="AC61" s="149"/>
      <c r="AD61" s="149"/>
      <c r="AE61" s="150"/>
      <c r="AF61" s="162"/>
      <c r="AG61" s="149"/>
      <c r="AH61" s="149"/>
      <c r="AI61" s="149"/>
      <c r="AJ61" s="149"/>
      <c r="AK61" s="149"/>
      <c r="AL61" s="149"/>
      <c r="AM61" s="150"/>
      <c r="AN61" s="162"/>
      <c r="AO61" s="149"/>
      <c r="AP61" s="149"/>
      <c r="AQ61" s="149"/>
      <c r="AR61" s="149"/>
      <c r="AS61" s="149"/>
      <c r="AT61" s="149"/>
      <c r="AU61" s="150"/>
    </row>
    <row r="62" spans="1:47" ht="17.100000000000001" customHeight="1" thickBot="1">
      <c r="A62" s="538"/>
      <c r="B62" s="539"/>
      <c r="C62" s="540"/>
      <c r="D62" s="563" t="s">
        <v>158</v>
      </c>
      <c r="E62" s="564"/>
      <c r="F62" s="564"/>
      <c r="G62" s="564"/>
      <c r="H62" s="564"/>
      <c r="I62" s="564"/>
      <c r="J62" s="564"/>
      <c r="K62" s="565"/>
      <c r="L62" s="282"/>
      <c r="M62" s="153"/>
      <c r="N62" s="153"/>
      <c r="O62" s="153"/>
      <c r="P62" s="153"/>
      <c r="Q62" s="153"/>
      <c r="R62" s="153"/>
      <c r="S62" s="153"/>
      <c r="T62" s="153"/>
      <c r="U62" s="256"/>
      <c r="V62" s="435" t="s">
        <v>15</v>
      </c>
      <c r="W62" s="436"/>
      <c r="X62" s="288"/>
      <c r="Y62" s="36"/>
      <c r="Z62" s="36"/>
      <c r="AA62" s="36"/>
      <c r="AB62" s="36"/>
      <c r="AC62" s="36"/>
      <c r="AD62" s="256"/>
      <c r="AE62" s="256"/>
      <c r="AF62" s="286"/>
      <c r="AG62" s="256"/>
      <c r="AH62" s="256"/>
      <c r="AI62" s="256"/>
      <c r="AJ62" s="256"/>
      <c r="AK62" s="256"/>
      <c r="AL62" s="256"/>
      <c r="AM62" s="235"/>
      <c r="AN62" s="232"/>
      <c r="AO62" s="234"/>
      <c r="AP62" s="234"/>
      <c r="AQ62" s="234"/>
      <c r="AR62" s="234"/>
      <c r="AS62" s="234"/>
      <c r="AT62" s="234"/>
      <c r="AU62" s="235"/>
    </row>
    <row r="63" spans="1:47" ht="17.100000000000001" customHeight="1">
      <c r="A63" s="538"/>
      <c r="B63" s="539"/>
      <c r="C63" s="540"/>
      <c r="D63" s="566"/>
      <c r="E63" s="567"/>
      <c r="F63" s="567"/>
      <c r="G63" s="567"/>
      <c r="H63" s="567"/>
      <c r="I63" s="567"/>
      <c r="J63" s="567"/>
      <c r="K63" s="568"/>
      <c r="L63" s="283"/>
      <c r="M63" s="155"/>
      <c r="N63" s="155"/>
      <c r="O63" s="155"/>
      <c r="P63" s="155"/>
      <c r="Q63" s="155"/>
      <c r="R63" s="155"/>
      <c r="S63" s="155"/>
      <c r="T63" s="155"/>
      <c r="U63" s="155"/>
      <c r="V63" s="438"/>
      <c r="W63" s="439"/>
      <c r="X63" s="288"/>
      <c r="Y63" s="36"/>
      <c r="Z63" s="36"/>
      <c r="AA63" s="36"/>
      <c r="AB63" s="36"/>
      <c r="AC63" s="36"/>
      <c r="AD63" s="256"/>
      <c r="AE63" s="256"/>
      <c r="AF63" s="286"/>
      <c r="AG63" s="256"/>
      <c r="AH63" s="256"/>
      <c r="AI63" s="256"/>
      <c r="AJ63" s="256"/>
      <c r="AK63" s="256"/>
      <c r="AL63" s="256"/>
      <c r="AM63" s="235"/>
      <c r="AN63" s="232"/>
      <c r="AO63" s="234"/>
      <c r="AP63" s="234"/>
      <c r="AQ63" s="234"/>
      <c r="AR63" s="234"/>
      <c r="AS63" s="234"/>
      <c r="AT63" s="234"/>
      <c r="AU63" s="235"/>
    </row>
    <row r="64" spans="1:47" ht="17.100000000000001" customHeight="1">
      <c r="A64" s="538"/>
      <c r="B64" s="539"/>
      <c r="C64" s="540"/>
      <c r="D64" s="544" t="s">
        <v>158</v>
      </c>
      <c r="E64" s="545"/>
      <c r="F64" s="545"/>
      <c r="G64" s="545"/>
      <c r="H64" s="545"/>
      <c r="I64" s="545"/>
      <c r="J64" s="545"/>
      <c r="K64" s="546"/>
      <c r="L64" s="282"/>
      <c r="M64" s="153"/>
      <c r="N64" s="153"/>
      <c r="O64" s="153"/>
      <c r="P64" s="153"/>
      <c r="Q64" s="153"/>
      <c r="R64" s="153"/>
      <c r="S64" s="153"/>
      <c r="T64" s="153"/>
      <c r="U64" s="256"/>
      <c r="V64" s="435" t="s">
        <v>15</v>
      </c>
      <c r="W64" s="436"/>
      <c r="X64" s="288"/>
      <c r="Y64" s="36"/>
      <c r="Z64" s="36"/>
      <c r="AA64" s="36"/>
      <c r="AB64" s="36"/>
      <c r="AC64" s="36"/>
      <c r="AD64" s="256"/>
      <c r="AE64" s="256"/>
      <c r="AF64" s="286"/>
      <c r="AG64" s="256"/>
      <c r="AH64" s="256"/>
      <c r="AI64" s="256"/>
      <c r="AJ64" s="256"/>
      <c r="AK64" s="256"/>
      <c r="AL64" s="256"/>
      <c r="AM64" s="235"/>
      <c r="AN64" s="232"/>
      <c r="AO64" s="234"/>
      <c r="AP64" s="234"/>
      <c r="AQ64" s="234"/>
      <c r="AR64" s="234"/>
      <c r="AS64" s="234"/>
      <c r="AT64" s="234"/>
      <c r="AU64" s="235"/>
    </row>
    <row r="65" spans="1:47" ht="17.100000000000001" customHeight="1">
      <c r="A65" s="538"/>
      <c r="B65" s="539"/>
      <c r="C65" s="540"/>
      <c r="D65" s="547"/>
      <c r="E65" s="548"/>
      <c r="F65" s="548"/>
      <c r="G65" s="548"/>
      <c r="H65" s="548"/>
      <c r="I65" s="548"/>
      <c r="J65" s="548"/>
      <c r="K65" s="549"/>
      <c r="L65" s="283"/>
      <c r="M65" s="155"/>
      <c r="N65" s="155"/>
      <c r="O65" s="155"/>
      <c r="P65" s="155"/>
      <c r="Q65" s="155"/>
      <c r="R65" s="155"/>
      <c r="S65" s="155"/>
      <c r="T65" s="155"/>
      <c r="U65" s="155"/>
      <c r="V65" s="438"/>
      <c r="W65" s="439"/>
      <c r="X65" s="284"/>
      <c r="Y65" s="151"/>
      <c r="Z65" s="151"/>
      <c r="AA65" s="151"/>
      <c r="AB65" s="151"/>
      <c r="AC65" s="151"/>
      <c r="AD65" s="155"/>
      <c r="AE65" s="155"/>
      <c r="AF65" s="283"/>
      <c r="AG65" s="155"/>
      <c r="AH65" s="155"/>
      <c r="AI65" s="155"/>
      <c r="AJ65" s="155"/>
      <c r="AK65" s="155"/>
      <c r="AL65" s="155"/>
      <c r="AM65" s="289"/>
      <c r="AN65" s="290"/>
      <c r="AO65" s="260"/>
      <c r="AP65" s="260"/>
      <c r="AQ65" s="260"/>
      <c r="AR65" s="260"/>
      <c r="AS65" s="260"/>
      <c r="AT65" s="260"/>
      <c r="AU65" s="289"/>
    </row>
    <row r="66" spans="1:47" ht="17.100000000000001" customHeight="1">
      <c r="A66" s="538"/>
      <c r="B66" s="539"/>
      <c r="C66" s="540"/>
      <c r="D66" s="544" t="s">
        <v>158</v>
      </c>
      <c r="E66" s="545"/>
      <c r="F66" s="545"/>
      <c r="G66" s="545"/>
      <c r="H66" s="545"/>
      <c r="I66" s="545"/>
      <c r="J66" s="545"/>
      <c r="K66" s="546"/>
      <c r="L66" s="282"/>
      <c r="M66" s="153"/>
      <c r="N66" s="153"/>
      <c r="O66" s="153"/>
      <c r="P66" s="153"/>
      <c r="Q66" s="153"/>
      <c r="R66" s="153"/>
      <c r="S66" s="153"/>
      <c r="T66" s="153"/>
      <c r="U66" s="149"/>
      <c r="V66" s="435" t="s">
        <v>15</v>
      </c>
      <c r="W66" s="436"/>
      <c r="X66" s="571" t="s">
        <v>82</v>
      </c>
      <c r="Y66" s="572"/>
      <c r="Z66" s="573"/>
      <c r="AA66" s="580" t="s">
        <v>161</v>
      </c>
      <c r="AB66" s="569"/>
      <c r="AC66" s="569"/>
      <c r="AD66" s="569"/>
      <c r="AE66" s="569"/>
      <c r="AF66" s="569"/>
      <c r="AG66" s="569"/>
      <c r="AH66" s="569" t="s">
        <v>162</v>
      </c>
      <c r="AI66" s="569"/>
      <c r="AJ66" s="569"/>
      <c r="AK66" s="569"/>
      <c r="AL66" s="569"/>
      <c r="AM66" s="569"/>
      <c r="AN66" s="569"/>
      <c r="AO66" s="569" t="s">
        <v>163</v>
      </c>
      <c r="AP66" s="569"/>
      <c r="AQ66" s="569"/>
      <c r="AR66" s="569"/>
      <c r="AS66" s="569"/>
      <c r="AT66" s="569"/>
      <c r="AU66" s="570"/>
    </row>
    <row r="67" spans="1:47" ht="17.100000000000001" customHeight="1">
      <c r="A67" s="538"/>
      <c r="B67" s="539"/>
      <c r="C67" s="540"/>
      <c r="D67" s="547"/>
      <c r="E67" s="548"/>
      <c r="F67" s="548"/>
      <c r="G67" s="548"/>
      <c r="H67" s="548"/>
      <c r="I67" s="548"/>
      <c r="J67" s="548"/>
      <c r="K67" s="549"/>
      <c r="L67" s="283"/>
      <c r="M67" s="155"/>
      <c r="N67" s="155"/>
      <c r="O67" s="155"/>
      <c r="P67" s="155"/>
      <c r="Q67" s="155"/>
      <c r="R67" s="155"/>
      <c r="S67" s="155"/>
      <c r="T67" s="155"/>
      <c r="U67" s="151"/>
      <c r="V67" s="438"/>
      <c r="W67" s="439"/>
      <c r="X67" s="574"/>
      <c r="Y67" s="575"/>
      <c r="Z67" s="576"/>
      <c r="AA67" s="559"/>
      <c r="AB67" s="557"/>
      <c r="AC67" s="557"/>
      <c r="AD67" s="557"/>
      <c r="AE67" s="557"/>
      <c r="AF67" s="557"/>
      <c r="AG67" s="557"/>
      <c r="AH67" s="557"/>
      <c r="AI67" s="557"/>
      <c r="AJ67" s="557"/>
      <c r="AK67" s="557"/>
      <c r="AL67" s="557"/>
      <c r="AM67" s="557"/>
      <c r="AN67" s="557"/>
      <c r="AO67" s="557"/>
      <c r="AP67" s="557"/>
      <c r="AQ67" s="557"/>
      <c r="AR67" s="557"/>
      <c r="AS67" s="557"/>
      <c r="AT67" s="557"/>
      <c r="AU67" s="558"/>
    </row>
    <row r="68" spans="1:47" ht="17.100000000000001" customHeight="1">
      <c r="A68" s="538"/>
      <c r="B68" s="539"/>
      <c r="C68" s="540"/>
      <c r="D68" s="544" t="s">
        <v>158</v>
      </c>
      <c r="E68" s="545"/>
      <c r="F68" s="545"/>
      <c r="G68" s="545"/>
      <c r="H68" s="545"/>
      <c r="I68" s="545"/>
      <c r="J68" s="545"/>
      <c r="K68" s="546"/>
      <c r="L68" s="282"/>
      <c r="M68" s="153"/>
      <c r="N68" s="153"/>
      <c r="O68" s="153"/>
      <c r="P68" s="153"/>
      <c r="Q68" s="153"/>
      <c r="R68" s="153"/>
      <c r="S68" s="153"/>
      <c r="T68" s="153"/>
      <c r="U68" s="256"/>
      <c r="V68" s="435" t="s">
        <v>15</v>
      </c>
      <c r="W68" s="436"/>
      <c r="X68" s="574"/>
      <c r="Y68" s="575"/>
      <c r="Z68" s="576"/>
      <c r="AA68" s="559" t="s">
        <v>164</v>
      </c>
      <c r="AB68" s="557"/>
      <c r="AC68" s="557"/>
      <c r="AD68" s="557"/>
      <c r="AE68" s="557"/>
      <c r="AF68" s="557"/>
      <c r="AG68" s="557"/>
      <c r="AH68" s="557" t="s">
        <v>165</v>
      </c>
      <c r="AI68" s="557"/>
      <c r="AJ68" s="557"/>
      <c r="AK68" s="557"/>
      <c r="AL68" s="557"/>
      <c r="AM68" s="557"/>
      <c r="AN68" s="557"/>
      <c r="AO68" s="557" t="s">
        <v>166</v>
      </c>
      <c r="AP68" s="557"/>
      <c r="AQ68" s="557"/>
      <c r="AR68" s="557"/>
      <c r="AS68" s="557"/>
      <c r="AT68" s="557"/>
      <c r="AU68" s="558"/>
    </row>
    <row r="69" spans="1:47" ht="17.100000000000001" customHeight="1">
      <c r="A69" s="538"/>
      <c r="B69" s="539"/>
      <c r="C69" s="540"/>
      <c r="D69" s="547"/>
      <c r="E69" s="548"/>
      <c r="F69" s="548"/>
      <c r="G69" s="548"/>
      <c r="H69" s="548"/>
      <c r="I69" s="548"/>
      <c r="J69" s="548"/>
      <c r="K69" s="549"/>
      <c r="L69" s="283"/>
      <c r="M69" s="155"/>
      <c r="N69" s="155"/>
      <c r="O69" s="155"/>
      <c r="P69" s="155"/>
      <c r="Q69" s="155"/>
      <c r="R69" s="155"/>
      <c r="S69" s="155"/>
      <c r="T69" s="155"/>
      <c r="U69" s="155"/>
      <c r="V69" s="438"/>
      <c r="W69" s="439"/>
      <c r="X69" s="574"/>
      <c r="Y69" s="575"/>
      <c r="Z69" s="576"/>
      <c r="AA69" s="559"/>
      <c r="AB69" s="557"/>
      <c r="AC69" s="557"/>
      <c r="AD69" s="557"/>
      <c r="AE69" s="557"/>
      <c r="AF69" s="557"/>
      <c r="AG69" s="557"/>
      <c r="AH69" s="557"/>
      <c r="AI69" s="557"/>
      <c r="AJ69" s="557"/>
      <c r="AK69" s="557"/>
      <c r="AL69" s="557"/>
      <c r="AM69" s="557"/>
      <c r="AN69" s="557"/>
      <c r="AO69" s="557"/>
      <c r="AP69" s="557"/>
      <c r="AQ69" s="557"/>
      <c r="AR69" s="557"/>
      <c r="AS69" s="557"/>
      <c r="AT69" s="557"/>
      <c r="AU69" s="558"/>
    </row>
    <row r="70" spans="1:47" ht="17.100000000000001" customHeight="1">
      <c r="A70" s="538"/>
      <c r="B70" s="539"/>
      <c r="C70" s="540"/>
      <c r="D70" s="434" t="s">
        <v>47</v>
      </c>
      <c r="E70" s="435"/>
      <c r="F70" s="435"/>
      <c r="G70" s="435"/>
      <c r="H70" s="435"/>
      <c r="I70" s="435"/>
      <c r="J70" s="435"/>
      <c r="K70" s="436"/>
      <c r="L70" s="282"/>
      <c r="M70" s="153"/>
      <c r="N70" s="153"/>
      <c r="O70" s="153"/>
      <c r="P70" s="153"/>
      <c r="Q70" s="153"/>
      <c r="R70" s="153"/>
      <c r="S70" s="153"/>
      <c r="T70" s="153"/>
      <c r="U70" s="256"/>
      <c r="V70" s="435" t="s">
        <v>15</v>
      </c>
      <c r="W70" s="436"/>
      <c r="X70" s="574"/>
      <c r="Y70" s="575"/>
      <c r="Z70" s="576"/>
      <c r="AA70" s="559" t="s">
        <v>167</v>
      </c>
      <c r="AB70" s="557"/>
      <c r="AC70" s="557"/>
      <c r="AD70" s="557"/>
      <c r="AE70" s="557"/>
      <c r="AF70" s="557"/>
      <c r="AG70" s="557"/>
      <c r="AH70" s="557" t="s">
        <v>168</v>
      </c>
      <c r="AI70" s="557"/>
      <c r="AJ70" s="557"/>
      <c r="AK70" s="557"/>
      <c r="AL70" s="557"/>
      <c r="AM70" s="557"/>
      <c r="AN70" s="557"/>
      <c r="AO70" s="557" t="s">
        <v>169</v>
      </c>
      <c r="AP70" s="557"/>
      <c r="AQ70" s="557"/>
      <c r="AR70" s="557"/>
      <c r="AS70" s="557"/>
      <c r="AT70" s="557"/>
      <c r="AU70" s="558"/>
    </row>
    <row r="71" spans="1:47" ht="17.100000000000001" customHeight="1">
      <c r="A71" s="541"/>
      <c r="B71" s="542"/>
      <c r="C71" s="543"/>
      <c r="D71" s="437"/>
      <c r="E71" s="438"/>
      <c r="F71" s="438"/>
      <c r="G71" s="438"/>
      <c r="H71" s="438"/>
      <c r="I71" s="438"/>
      <c r="J71" s="438"/>
      <c r="K71" s="439"/>
      <c r="L71" s="283"/>
      <c r="M71" s="155"/>
      <c r="N71" s="155"/>
      <c r="O71" s="155"/>
      <c r="P71" s="155"/>
      <c r="Q71" s="155"/>
      <c r="R71" s="155"/>
      <c r="S71" s="155"/>
      <c r="T71" s="155"/>
      <c r="U71" s="155"/>
      <c r="V71" s="438"/>
      <c r="W71" s="439"/>
      <c r="X71" s="577"/>
      <c r="Y71" s="578"/>
      <c r="Z71" s="579"/>
      <c r="AA71" s="560"/>
      <c r="AB71" s="561"/>
      <c r="AC71" s="561"/>
      <c r="AD71" s="561"/>
      <c r="AE71" s="561"/>
      <c r="AF71" s="561"/>
      <c r="AG71" s="561"/>
      <c r="AH71" s="561"/>
      <c r="AI71" s="561"/>
      <c r="AJ71" s="561"/>
      <c r="AK71" s="561"/>
      <c r="AL71" s="561"/>
      <c r="AM71" s="561"/>
      <c r="AN71" s="561"/>
      <c r="AO71" s="561"/>
      <c r="AP71" s="561"/>
      <c r="AQ71" s="561"/>
      <c r="AR71" s="561"/>
      <c r="AS71" s="561"/>
      <c r="AT71" s="561"/>
      <c r="AU71" s="562"/>
    </row>
    <row r="72" spans="1:47" ht="17.100000000000001" customHeight="1">
      <c r="AG72" s="291" t="s">
        <v>28</v>
      </c>
    </row>
    <row r="73" spans="1:47" ht="15" customHeight="1"/>
    <row r="74" spans="1:47" ht="15" customHeight="1"/>
    <row r="75" spans="1:47" ht="15" customHeight="1"/>
    <row r="76" spans="1:47" ht="15" customHeight="1"/>
    <row r="77" spans="1:47" ht="15" customHeight="1"/>
    <row r="78" spans="1:47" ht="15" customHeight="1"/>
    <row r="79" spans="1:47" ht="15" customHeight="1"/>
    <row r="80" spans="1:47"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sheetData>
  <mergeCells count="105">
    <mergeCell ref="T3:W7"/>
    <mergeCell ref="X3:AA7"/>
    <mergeCell ref="AB3:AE7"/>
    <mergeCell ref="V68:W69"/>
    <mergeCell ref="AA68:AG69"/>
    <mergeCell ref="AH68:AN69"/>
    <mergeCell ref="D66:K67"/>
    <mergeCell ref="V66:W67"/>
    <mergeCell ref="X66:Z71"/>
    <mergeCell ref="AA66:AG67"/>
    <mergeCell ref="AH66:AN67"/>
    <mergeCell ref="A44:K45"/>
    <mergeCell ref="L44:P45"/>
    <mergeCell ref="AC44:AC45"/>
    <mergeCell ref="AF44:AM45"/>
    <mergeCell ref="A46:C51"/>
    <mergeCell ref="D46:Y47"/>
    <mergeCell ref="Z46:AU47"/>
    <mergeCell ref="D48:Y49"/>
    <mergeCell ref="Z48:AU49"/>
    <mergeCell ref="D50:Y51"/>
    <mergeCell ref="Z50:AU51"/>
    <mergeCell ref="A35:K36"/>
    <mergeCell ref="L35:AU36"/>
    <mergeCell ref="AO68:AU69"/>
    <mergeCell ref="D70:K71"/>
    <mergeCell ref="V70:W71"/>
    <mergeCell ref="AA70:AG71"/>
    <mergeCell ref="AH70:AN71"/>
    <mergeCell ref="AO70:AU71"/>
    <mergeCell ref="AF60:AM60"/>
    <mergeCell ref="AN60:AU60"/>
    <mergeCell ref="D62:K63"/>
    <mergeCell ref="V62:W63"/>
    <mergeCell ref="D64:K65"/>
    <mergeCell ref="V64:W65"/>
    <mergeCell ref="AO66:AU67"/>
    <mergeCell ref="A52:C71"/>
    <mergeCell ref="D52:K53"/>
    <mergeCell ref="V52:W53"/>
    <mergeCell ref="X52:AE53"/>
    <mergeCell ref="D54:K55"/>
    <mergeCell ref="V54:W55"/>
    <mergeCell ref="X54:AE55"/>
    <mergeCell ref="D56:K57"/>
    <mergeCell ref="V56:W57"/>
    <mergeCell ref="X56:AE57"/>
    <mergeCell ref="D58:K59"/>
    <mergeCell ref="V58:W59"/>
    <mergeCell ref="X58:AE59"/>
    <mergeCell ref="D60:K61"/>
    <mergeCell ref="V60:W61"/>
    <mergeCell ref="X60:AE60"/>
    <mergeCell ref="D68:K69"/>
    <mergeCell ref="A37:G40"/>
    <mergeCell ref="H37:L38"/>
    <mergeCell ref="H39:L40"/>
    <mergeCell ref="A41:G41"/>
    <mergeCell ref="H41:L42"/>
    <mergeCell ref="AL41:AL42"/>
    <mergeCell ref="A42:G43"/>
    <mergeCell ref="H43:L43"/>
    <mergeCell ref="AJ29:AM32"/>
    <mergeCell ref="AN29:AO32"/>
    <mergeCell ref="AP29:AU32"/>
    <mergeCell ref="H31:AC32"/>
    <mergeCell ref="A33:G33"/>
    <mergeCell ref="H33:U34"/>
    <mergeCell ref="V33:Z34"/>
    <mergeCell ref="AA33:AU34"/>
    <mergeCell ref="A34:G34"/>
    <mergeCell ref="AI29:AI32"/>
    <mergeCell ref="A27:G28"/>
    <mergeCell ref="A29:G32"/>
    <mergeCell ref="H29:AC30"/>
    <mergeCell ref="AD29:AD32"/>
    <mergeCell ref="AE29:AH32"/>
    <mergeCell ref="A20:G26"/>
    <mergeCell ref="H20:L21"/>
    <mergeCell ref="H22:L22"/>
    <mergeCell ref="H23:L25"/>
    <mergeCell ref="AL23:AL25"/>
    <mergeCell ref="H26:L26"/>
    <mergeCell ref="AH6:AL7"/>
    <mergeCell ref="AM6:AU7"/>
    <mergeCell ref="B10:AB11"/>
    <mergeCell ref="B16:AT18"/>
    <mergeCell ref="AJ12:AU13"/>
    <mergeCell ref="B13:U14"/>
    <mergeCell ref="AM2:AU3"/>
    <mergeCell ref="AH2:AL3"/>
    <mergeCell ref="AH4:AL5"/>
    <mergeCell ref="AM4:AU5"/>
    <mergeCell ref="A2:E2"/>
    <mergeCell ref="G2:G7"/>
    <mergeCell ref="H2:K2"/>
    <mergeCell ref="L2:O2"/>
    <mergeCell ref="P2:S2"/>
    <mergeCell ref="T2:W2"/>
    <mergeCell ref="X2:AA2"/>
    <mergeCell ref="AB2:AE2"/>
    <mergeCell ref="A3:E7"/>
    <mergeCell ref="H3:K7"/>
    <mergeCell ref="L3:O7"/>
    <mergeCell ref="P3:S7"/>
  </mergeCells>
  <phoneticPr fontId="1"/>
  <conditionalFormatting sqref="A2:A3">
    <cfRule type="expression" dxfId="24" priority="1">
      <formula>OR($B$2:$E$2&lt;&gt;"")</formula>
    </cfRule>
  </conditionalFormatting>
  <printOptions horizontalCentered="1" verticalCentered="1"/>
  <pageMargins left="0.6692913385826772" right="0" top="0" bottom="0" header="0.31496062992125984" footer="0.31496062992125984"/>
  <pageSetup paperSize="9" scale="74" orientation="portrait" cellComments="asDisplayed"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P144"/>
  <sheetViews>
    <sheetView showGridLines="0" zoomScaleNormal="100" zoomScaleSheetLayoutView="100" workbookViewId="0">
      <selection activeCell="BH22" sqref="BH22"/>
    </sheetView>
  </sheetViews>
  <sheetFormatPr defaultColWidth="9" defaultRowHeight="13.5"/>
  <cols>
    <col min="1" max="1" width="0.375" style="1" customWidth="1"/>
    <col min="2" max="3" width="2.5" style="1" customWidth="1"/>
    <col min="4" max="33" width="2.625" style="1" customWidth="1"/>
    <col min="34" max="34" width="0.375" style="1" customWidth="1"/>
    <col min="35" max="68" width="2.625" style="1" customWidth="1"/>
    <col min="69" max="16384" width="9" style="1"/>
  </cols>
  <sheetData>
    <row r="1" spans="2:68" ht="5.25" customHeight="1">
      <c r="BJ1" s="132"/>
      <c r="BK1" s="132"/>
      <c r="BL1" s="132"/>
      <c r="BM1" s="132"/>
      <c r="BN1" s="132"/>
    </row>
    <row r="2" spans="2:68" ht="17.100000000000001" customHeight="1">
      <c r="B2" s="720" t="e">
        <f>VLOOKUP($BA$6,#REF!,2,FALSE)&amp;""</f>
        <v>#REF!</v>
      </c>
      <c r="C2" s="721" t="e">
        <f>VLOOKUP($BA$6,#REF!,3,FALSE)&amp;""</f>
        <v>#REF!</v>
      </c>
      <c r="D2" s="721"/>
      <c r="E2" s="721"/>
      <c r="F2" s="721" t="e">
        <f>VLOOKUP($BA$6,#REF!,4,FALSE)&amp;""</f>
        <v>#REF!</v>
      </c>
      <c r="G2" s="721"/>
      <c r="H2" s="721"/>
      <c r="I2" s="721" t="e">
        <f>VLOOKUP($BA$6,#REF!,5,FALSE)&amp;""</f>
        <v>#REF!</v>
      </c>
      <c r="J2" s="721"/>
      <c r="K2" s="721"/>
      <c r="L2" s="721" t="e">
        <f>VLOOKUP($BA$6,#REF!,6,FALSE)&amp;""</f>
        <v>#REF!</v>
      </c>
      <c r="M2" s="721"/>
      <c r="N2" s="721"/>
      <c r="O2" s="721" t="e">
        <f>VLOOKUP($BA$6,#REF!,7,FALSE)&amp;""</f>
        <v>#REF!</v>
      </c>
      <c r="P2" s="721"/>
      <c r="Q2" s="721"/>
      <c r="R2" s="721" t="e">
        <f>VLOOKUP($BA$6,#REF!,8,FALSE)&amp;""</f>
        <v>#REF!</v>
      </c>
      <c r="S2" s="721"/>
      <c r="T2" s="721"/>
      <c r="U2" s="721" t="e">
        <f>VLOOKUP($BA$6,#REF!,9,FALSE)&amp;""</f>
        <v>#REF!</v>
      </c>
      <c r="V2" s="721"/>
      <c r="W2" s="721"/>
      <c r="X2" s="721" t="e">
        <f>VLOOKUP($BA$6,#REF!,10,FALSE)&amp;""</f>
        <v>#REF!</v>
      </c>
      <c r="Y2" s="721"/>
      <c r="Z2" s="721"/>
      <c r="AA2" s="721" t="e">
        <f>VLOOKUP($BA$6,#REF!,11,FALSE)&amp;""</f>
        <v>#REF!</v>
      </c>
      <c r="AB2" s="721"/>
      <c r="AC2" s="721"/>
      <c r="AD2" s="721" t="e">
        <f>VLOOKUP($BA$6,#REF!,12,FALSE)&amp;""</f>
        <v>#REF!</v>
      </c>
      <c r="AE2" s="721"/>
      <c r="AF2" s="721"/>
      <c r="AG2" s="129"/>
      <c r="AJ2" s="752" t="s">
        <v>0</v>
      </c>
      <c r="AK2" s="753"/>
      <c r="AL2" s="753"/>
      <c r="AM2" s="753"/>
      <c r="AN2" s="754"/>
      <c r="AO2" s="745" t="s">
        <v>49</v>
      </c>
      <c r="AP2" s="746"/>
      <c r="AQ2" s="746"/>
      <c r="AR2" s="746"/>
      <c r="AS2" s="746"/>
      <c r="AT2" s="746"/>
      <c r="AU2" s="746"/>
      <c r="AV2" s="746"/>
      <c r="AW2" s="747"/>
      <c r="BJ2" s="159"/>
      <c r="BK2" s="159"/>
      <c r="BL2" s="159"/>
      <c r="BM2" s="159"/>
      <c r="BN2" s="159"/>
    </row>
    <row r="3" spans="2:68" ht="12" customHeight="1">
      <c r="B3" s="720"/>
      <c r="C3" s="720"/>
      <c r="D3" s="720"/>
      <c r="E3" s="720"/>
      <c r="F3" s="751"/>
      <c r="G3" s="751"/>
      <c r="H3" s="751"/>
      <c r="I3" s="720"/>
      <c r="J3" s="720"/>
      <c r="K3" s="720"/>
      <c r="L3" s="751"/>
      <c r="M3" s="751"/>
      <c r="N3" s="751"/>
      <c r="O3" s="751"/>
      <c r="P3" s="751"/>
      <c r="Q3" s="751"/>
      <c r="R3" s="751"/>
      <c r="S3" s="751"/>
      <c r="T3" s="751"/>
      <c r="U3" s="751"/>
      <c r="V3" s="751"/>
      <c r="W3" s="751"/>
      <c r="X3" s="751"/>
      <c r="Y3" s="751"/>
      <c r="Z3" s="751"/>
      <c r="AA3" s="751"/>
      <c r="AB3" s="751"/>
      <c r="AC3" s="751"/>
      <c r="AD3" s="751"/>
      <c r="AE3" s="751"/>
      <c r="AF3" s="751"/>
      <c r="AG3" s="9"/>
      <c r="AJ3" s="755"/>
      <c r="AK3" s="756"/>
      <c r="AL3" s="756"/>
      <c r="AM3" s="756"/>
      <c r="AN3" s="757"/>
      <c r="AO3" s="748"/>
      <c r="AP3" s="749"/>
      <c r="AQ3" s="749"/>
      <c r="AR3" s="749"/>
      <c r="AS3" s="749"/>
      <c r="AT3" s="749"/>
      <c r="AU3" s="749"/>
      <c r="AV3" s="749"/>
      <c r="AW3" s="750"/>
      <c r="BJ3" s="157"/>
      <c r="BK3" s="157"/>
      <c r="BL3" s="158"/>
      <c r="BM3" s="158"/>
      <c r="BN3" s="158"/>
    </row>
    <row r="4" spans="2:68" ht="13.5" customHeight="1">
      <c r="B4" s="720"/>
      <c r="C4" s="720"/>
      <c r="D4" s="720"/>
      <c r="E4" s="720"/>
      <c r="F4" s="751"/>
      <c r="G4" s="751"/>
      <c r="H4" s="751"/>
      <c r="I4" s="720"/>
      <c r="J4" s="720"/>
      <c r="K4" s="720"/>
      <c r="L4" s="751"/>
      <c r="M4" s="751"/>
      <c r="N4" s="751"/>
      <c r="O4" s="751"/>
      <c r="P4" s="751"/>
      <c r="Q4" s="751"/>
      <c r="R4" s="751"/>
      <c r="S4" s="751"/>
      <c r="T4" s="751"/>
      <c r="U4" s="751"/>
      <c r="V4" s="751"/>
      <c r="W4" s="751"/>
      <c r="X4" s="751"/>
      <c r="Y4" s="751"/>
      <c r="Z4" s="751"/>
      <c r="AA4" s="751"/>
      <c r="AB4" s="751"/>
      <c r="AC4" s="751"/>
      <c r="AD4" s="751"/>
      <c r="AE4" s="751"/>
      <c r="AF4" s="751"/>
      <c r="AG4" s="9"/>
      <c r="AH4" s="80"/>
      <c r="AI4" s="80"/>
      <c r="AJ4" s="758" t="e">
        <f>VLOOKUP($BA$6,#REF!,13,FALSE)&amp;""</f>
        <v>#REF!</v>
      </c>
      <c r="AK4" s="759"/>
      <c r="AL4" s="759"/>
      <c r="AM4" s="759"/>
      <c r="AN4" s="760"/>
      <c r="AO4" s="722"/>
      <c r="AP4" s="723"/>
      <c r="AQ4" s="723"/>
      <c r="AR4" s="723"/>
      <c r="AS4" s="723"/>
      <c r="AT4" s="723"/>
      <c r="AU4" s="723"/>
      <c r="AV4" s="723"/>
      <c r="AW4" s="724"/>
      <c r="BJ4" s="157"/>
      <c r="BK4" s="157"/>
      <c r="BL4" s="158"/>
      <c r="BM4" s="158"/>
      <c r="BN4" s="158"/>
    </row>
    <row r="5" spans="2:68" ht="13.5" customHeight="1" thickBot="1">
      <c r="B5" s="720"/>
      <c r="C5" s="720"/>
      <c r="D5" s="720"/>
      <c r="E5" s="720"/>
      <c r="F5" s="751"/>
      <c r="G5" s="751"/>
      <c r="H5" s="751"/>
      <c r="I5" s="720"/>
      <c r="J5" s="720"/>
      <c r="K5" s="720"/>
      <c r="L5" s="751"/>
      <c r="M5" s="751"/>
      <c r="N5" s="751"/>
      <c r="O5" s="751"/>
      <c r="P5" s="751"/>
      <c r="Q5" s="751"/>
      <c r="R5" s="751"/>
      <c r="S5" s="751"/>
      <c r="T5" s="751"/>
      <c r="U5" s="751"/>
      <c r="V5" s="751"/>
      <c r="W5" s="751"/>
      <c r="X5" s="751"/>
      <c r="Y5" s="751"/>
      <c r="Z5" s="751"/>
      <c r="AA5" s="751"/>
      <c r="AB5" s="751"/>
      <c r="AC5" s="751"/>
      <c r="AD5" s="751"/>
      <c r="AE5" s="751"/>
      <c r="AF5" s="751"/>
      <c r="AG5" s="9"/>
      <c r="AH5" s="80"/>
      <c r="AI5" s="80"/>
      <c r="AJ5" s="761"/>
      <c r="AK5" s="762"/>
      <c r="AL5" s="762"/>
      <c r="AM5" s="762"/>
      <c r="AN5" s="763"/>
      <c r="AO5" s="725"/>
      <c r="AP5" s="726"/>
      <c r="AQ5" s="726"/>
      <c r="AR5" s="726"/>
      <c r="AS5" s="726"/>
      <c r="AT5" s="726"/>
      <c r="AU5" s="726"/>
      <c r="AV5" s="726"/>
      <c r="AW5" s="727"/>
      <c r="BJ5" s="157"/>
      <c r="BK5" s="157"/>
      <c r="BL5" s="158"/>
      <c r="BM5" s="158"/>
      <c r="BN5" s="158"/>
    </row>
    <row r="6" spans="2:68" ht="13.5" customHeight="1">
      <c r="B6" s="720"/>
      <c r="C6" s="720"/>
      <c r="D6" s="720"/>
      <c r="E6" s="720"/>
      <c r="F6" s="751"/>
      <c r="G6" s="751"/>
      <c r="H6" s="751"/>
      <c r="I6" s="720"/>
      <c r="J6" s="720"/>
      <c r="K6" s="720"/>
      <c r="L6" s="751"/>
      <c r="M6" s="751"/>
      <c r="N6" s="751"/>
      <c r="O6" s="751"/>
      <c r="P6" s="751"/>
      <c r="Q6" s="751"/>
      <c r="R6" s="751"/>
      <c r="S6" s="751"/>
      <c r="T6" s="751"/>
      <c r="U6" s="751"/>
      <c r="V6" s="751"/>
      <c r="W6" s="751"/>
      <c r="X6" s="751"/>
      <c r="Y6" s="751"/>
      <c r="Z6" s="751"/>
      <c r="AA6" s="751"/>
      <c r="AB6" s="751"/>
      <c r="AC6" s="751"/>
      <c r="AD6" s="751"/>
      <c r="AE6" s="751"/>
      <c r="AF6" s="751"/>
      <c r="AG6" s="9"/>
      <c r="AH6" s="80"/>
      <c r="AI6" s="80"/>
      <c r="AJ6" s="728" t="e">
        <f>VLOOKUP($BA$6,#REF!,14,FALSE)&amp;""</f>
        <v>#REF!</v>
      </c>
      <c r="AK6" s="729"/>
      <c r="AL6" s="729"/>
      <c r="AM6" s="729"/>
      <c r="AN6" s="730"/>
      <c r="AO6" s="722"/>
      <c r="AP6" s="723"/>
      <c r="AQ6" s="723"/>
      <c r="AR6" s="723"/>
      <c r="AS6" s="723"/>
      <c r="AT6" s="723"/>
      <c r="AU6" s="723"/>
      <c r="AV6" s="723"/>
      <c r="AW6" s="724"/>
      <c r="BA6" s="734" t="s">
        <v>44</v>
      </c>
      <c r="BB6" s="735"/>
      <c r="BC6" s="735"/>
      <c r="BD6" s="735"/>
      <c r="BE6" s="735"/>
      <c r="BF6" s="735"/>
      <c r="BG6" s="736"/>
      <c r="BH6" s="132"/>
      <c r="BI6" s="132"/>
      <c r="BJ6" s="157"/>
      <c r="BK6" s="157"/>
      <c r="BL6" s="158"/>
      <c r="BM6" s="158"/>
      <c r="BN6" s="158"/>
      <c r="BO6" s="132"/>
      <c r="BP6" s="132"/>
    </row>
    <row r="7" spans="2:68" ht="13.5" customHeight="1">
      <c r="B7" s="720"/>
      <c r="C7" s="720"/>
      <c r="D7" s="720"/>
      <c r="E7" s="720"/>
      <c r="F7" s="751"/>
      <c r="G7" s="751"/>
      <c r="H7" s="751"/>
      <c r="I7" s="720"/>
      <c r="J7" s="720"/>
      <c r="K7" s="720"/>
      <c r="L7" s="751"/>
      <c r="M7" s="751"/>
      <c r="N7" s="751"/>
      <c r="O7" s="751"/>
      <c r="P7" s="751"/>
      <c r="Q7" s="751"/>
      <c r="R7" s="751"/>
      <c r="S7" s="751"/>
      <c r="T7" s="751"/>
      <c r="U7" s="751"/>
      <c r="V7" s="751"/>
      <c r="W7" s="751"/>
      <c r="X7" s="751"/>
      <c r="Y7" s="751"/>
      <c r="Z7" s="751"/>
      <c r="AA7" s="751"/>
      <c r="AB7" s="751"/>
      <c r="AC7" s="751"/>
      <c r="AD7" s="751"/>
      <c r="AE7" s="751"/>
      <c r="AF7" s="751"/>
      <c r="AG7" s="9"/>
      <c r="AH7" s="80"/>
      <c r="AI7" s="80"/>
      <c r="AJ7" s="731"/>
      <c r="AK7" s="732"/>
      <c r="AL7" s="732"/>
      <c r="AM7" s="732"/>
      <c r="AN7" s="733"/>
      <c r="AO7" s="725"/>
      <c r="AP7" s="726"/>
      <c r="AQ7" s="726"/>
      <c r="AR7" s="726"/>
      <c r="AS7" s="726"/>
      <c r="AT7" s="726"/>
      <c r="AU7" s="726"/>
      <c r="AV7" s="726"/>
      <c r="AW7" s="727"/>
      <c r="BA7" s="737"/>
      <c r="BB7" s="738"/>
      <c r="BC7" s="738"/>
      <c r="BD7" s="738"/>
      <c r="BE7" s="738"/>
      <c r="BF7" s="738"/>
      <c r="BG7" s="739"/>
      <c r="BJ7" s="157"/>
      <c r="BK7" s="157"/>
      <c r="BL7" s="158"/>
      <c r="BM7" s="158"/>
      <c r="BN7" s="158"/>
    </row>
    <row r="8" spans="2:68" ht="4.9000000000000004" customHeight="1">
      <c r="BA8" s="737"/>
      <c r="BB8" s="738"/>
      <c r="BC8" s="738"/>
      <c r="BD8" s="738"/>
      <c r="BE8" s="738"/>
      <c r="BF8" s="738"/>
      <c r="BG8" s="739"/>
      <c r="BJ8" s="157"/>
      <c r="BK8" s="157"/>
      <c r="BL8" s="158"/>
      <c r="BM8" s="158"/>
      <c r="BN8" s="158"/>
    </row>
    <row r="9" spans="2:68" ht="15" customHeight="1">
      <c r="BA9" s="737"/>
      <c r="BB9" s="738"/>
      <c r="BC9" s="738"/>
      <c r="BD9" s="738"/>
      <c r="BE9" s="738"/>
      <c r="BF9" s="738"/>
      <c r="BG9" s="739"/>
      <c r="BJ9" s="157"/>
      <c r="BK9" s="157"/>
      <c r="BL9" s="158"/>
      <c r="BM9" s="158"/>
      <c r="BN9" s="158"/>
    </row>
    <row r="10" spans="2:68" ht="15" customHeight="1" thickBot="1">
      <c r="B10" s="2"/>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4"/>
      <c r="BA10" s="740"/>
      <c r="BB10" s="741"/>
      <c r="BC10" s="741"/>
      <c r="BD10" s="741"/>
      <c r="BE10" s="741"/>
      <c r="BF10" s="741"/>
      <c r="BG10" s="742"/>
      <c r="BJ10" s="157"/>
      <c r="BK10" s="157"/>
      <c r="BL10" s="158"/>
      <c r="BM10" s="158"/>
      <c r="BN10" s="158"/>
    </row>
    <row r="11" spans="2:68" ht="15" customHeight="1">
      <c r="B11" s="5"/>
      <c r="C11" s="743" t="s">
        <v>1</v>
      </c>
      <c r="D11" s="743"/>
      <c r="E11" s="743"/>
      <c r="F11" s="743"/>
      <c r="G11" s="743"/>
      <c r="H11" s="743"/>
      <c r="I11" s="743"/>
      <c r="J11" s="743"/>
      <c r="K11" s="743"/>
      <c r="L11" s="743"/>
      <c r="M11" s="743"/>
      <c r="N11" s="743"/>
      <c r="O11" s="743"/>
      <c r="P11" s="743"/>
      <c r="Q11" s="743"/>
      <c r="R11" s="743"/>
      <c r="S11" s="743"/>
      <c r="T11" s="743"/>
      <c r="U11" s="743"/>
      <c r="V11" s="743"/>
      <c r="W11" s="743"/>
      <c r="X11" s="743"/>
      <c r="Y11" s="743"/>
      <c r="Z11" s="743"/>
      <c r="AA11" s="743"/>
      <c r="AB11" s="743"/>
      <c r="AC11" s="743"/>
      <c r="AD11" s="41"/>
      <c r="AE11" s="6"/>
      <c r="AF11" s="6"/>
      <c r="AG11" s="6"/>
      <c r="AH11" s="6"/>
      <c r="AI11" s="6"/>
      <c r="AJ11" s="6"/>
      <c r="AK11" s="6"/>
      <c r="AL11" s="6"/>
      <c r="AM11" s="6"/>
      <c r="AN11" s="6"/>
      <c r="AO11" s="6"/>
      <c r="AP11" s="6"/>
      <c r="AQ11" s="6"/>
      <c r="AR11" s="6"/>
      <c r="AS11" s="6"/>
      <c r="AT11" s="6"/>
      <c r="AU11" s="6"/>
      <c r="AV11" s="6"/>
      <c r="AW11" s="7"/>
      <c r="BJ11" s="157"/>
      <c r="BK11" s="157"/>
      <c r="BL11" s="158"/>
      <c r="BM11" s="158"/>
      <c r="BN11" s="158"/>
    </row>
    <row r="12" spans="2:68" ht="15" customHeight="1" thickBot="1">
      <c r="B12" s="5"/>
      <c r="C12" s="743"/>
      <c r="D12" s="743"/>
      <c r="E12" s="743"/>
      <c r="F12" s="743"/>
      <c r="G12" s="743"/>
      <c r="H12" s="743"/>
      <c r="I12" s="743"/>
      <c r="J12" s="743"/>
      <c r="K12" s="743"/>
      <c r="L12" s="743"/>
      <c r="M12" s="743"/>
      <c r="N12" s="743"/>
      <c r="O12" s="743"/>
      <c r="P12" s="743"/>
      <c r="Q12" s="743"/>
      <c r="R12" s="743"/>
      <c r="S12" s="743"/>
      <c r="T12" s="743"/>
      <c r="U12" s="743"/>
      <c r="V12" s="743"/>
      <c r="W12" s="743"/>
      <c r="X12" s="743"/>
      <c r="Y12" s="743"/>
      <c r="Z12" s="743"/>
      <c r="AA12" s="743"/>
      <c r="AB12" s="743"/>
      <c r="AC12" s="743"/>
      <c r="AD12" s="41"/>
      <c r="AE12" s="6"/>
      <c r="AF12" s="6"/>
      <c r="AG12" s="6"/>
      <c r="AH12" s="6"/>
      <c r="AI12" s="6"/>
      <c r="AJ12" s="6"/>
      <c r="AK12" s="6"/>
      <c r="AL12" s="87"/>
      <c r="AM12" s="87"/>
      <c r="AN12" s="87"/>
      <c r="AO12" s="87"/>
      <c r="AP12" s="87"/>
      <c r="AQ12" s="87"/>
      <c r="AR12" s="87"/>
      <c r="AS12" s="87"/>
      <c r="AT12" s="87"/>
      <c r="AU12" s="87"/>
      <c r="AV12" s="87"/>
      <c r="AW12" s="105"/>
      <c r="BJ12" s="157"/>
      <c r="BK12" s="157"/>
      <c r="BL12" s="158"/>
      <c r="BM12" s="158"/>
      <c r="BN12" s="158"/>
    </row>
    <row r="13" spans="2:68" ht="15" customHeight="1">
      <c r="B13" s="5"/>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421" t="s">
        <v>62</v>
      </c>
      <c r="AM13" s="422"/>
      <c r="AN13" s="422"/>
      <c r="AO13" s="422"/>
      <c r="AP13" s="422"/>
      <c r="AQ13" s="422"/>
      <c r="AR13" s="422"/>
      <c r="AS13" s="422"/>
      <c r="AT13" s="422"/>
      <c r="AU13" s="422"/>
      <c r="AV13" s="422"/>
      <c r="AW13" s="423"/>
      <c r="BJ13" s="157"/>
      <c r="BK13" s="157"/>
      <c r="BL13" s="158"/>
      <c r="BM13" s="158"/>
      <c r="BN13" s="158"/>
    </row>
    <row r="14" spans="2:68" ht="15" customHeight="1" thickBot="1">
      <c r="B14" s="5"/>
      <c r="C14" s="744" t="e">
        <f>VLOOKUP($BA$6,#REF!,26,FALSE)&amp;""</f>
        <v>#REF!</v>
      </c>
      <c r="D14" s="744"/>
      <c r="E14" s="744"/>
      <c r="F14" s="744"/>
      <c r="G14" s="744"/>
      <c r="H14" s="744"/>
      <c r="I14" s="744"/>
      <c r="J14" s="744"/>
      <c r="K14" s="744"/>
      <c r="L14" s="744"/>
      <c r="M14" s="744"/>
      <c r="N14" s="744"/>
      <c r="O14" s="744"/>
      <c r="P14" s="744"/>
      <c r="Q14" s="744"/>
      <c r="R14" s="744"/>
      <c r="S14" s="744"/>
      <c r="T14" s="744"/>
      <c r="U14" s="744"/>
      <c r="V14" s="744"/>
      <c r="W14" s="83"/>
      <c r="X14" s="82"/>
      <c r="Y14" s="82"/>
      <c r="Z14" s="82"/>
      <c r="AA14" s="82"/>
      <c r="AB14" s="82"/>
      <c r="AC14" s="82"/>
      <c r="AD14" s="6"/>
      <c r="AE14" s="6"/>
      <c r="AF14" s="6"/>
      <c r="AG14" s="6"/>
      <c r="AH14" s="6"/>
      <c r="AI14" s="6"/>
      <c r="AJ14" s="6"/>
      <c r="AK14" s="6"/>
      <c r="AL14" s="424"/>
      <c r="AM14" s="425"/>
      <c r="AN14" s="425"/>
      <c r="AO14" s="425"/>
      <c r="AP14" s="425"/>
      <c r="AQ14" s="425"/>
      <c r="AR14" s="425"/>
      <c r="AS14" s="425"/>
      <c r="AT14" s="425"/>
      <c r="AU14" s="425"/>
      <c r="AV14" s="425"/>
      <c r="AW14" s="426"/>
      <c r="BJ14" s="157"/>
      <c r="BK14" s="157"/>
      <c r="BL14" s="158"/>
      <c r="BM14" s="158"/>
      <c r="BN14" s="158"/>
    </row>
    <row r="15" spans="2:68" ht="15" customHeight="1">
      <c r="B15" s="5"/>
      <c r="C15" s="744"/>
      <c r="D15" s="744"/>
      <c r="E15" s="744"/>
      <c r="F15" s="744"/>
      <c r="G15" s="744"/>
      <c r="H15" s="744"/>
      <c r="I15" s="744"/>
      <c r="J15" s="744"/>
      <c r="K15" s="744"/>
      <c r="L15" s="744"/>
      <c r="M15" s="744"/>
      <c r="N15" s="744"/>
      <c r="O15" s="744"/>
      <c r="P15" s="744"/>
      <c r="Q15" s="744"/>
      <c r="R15" s="744"/>
      <c r="S15" s="744"/>
      <c r="T15" s="744"/>
      <c r="U15" s="744"/>
      <c r="V15" s="744"/>
      <c r="W15" s="83"/>
      <c r="X15" s="82"/>
      <c r="Y15" s="82"/>
      <c r="Z15" s="82"/>
      <c r="AA15" s="82"/>
      <c r="AB15" s="82"/>
      <c r="AC15" s="82"/>
      <c r="AD15" s="6"/>
      <c r="AE15" s="6"/>
      <c r="AF15" s="6"/>
      <c r="AG15" s="6"/>
      <c r="AH15" s="6"/>
      <c r="AI15" s="6"/>
      <c r="AJ15" s="6"/>
      <c r="AK15" s="6"/>
      <c r="AL15" s="6"/>
      <c r="AM15" s="6"/>
      <c r="AN15" s="6"/>
      <c r="AO15" s="6"/>
      <c r="AP15" s="6"/>
      <c r="AQ15" s="6"/>
      <c r="AR15" s="6"/>
      <c r="AS15" s="6"/>
      <c r="AT15" s="6"/>
      <c r="AU15" s="6"/>
      <c r="AV15" s="6"/>
      <c r="AW15" s="7"/>
      <c r="BB15" s="130" t="s">
        <v>90</v>
      </c>
      <c r="BJ15" s="157"/>
      <c r="BK15" s="157"/>
      <c r="BL15" s="158"/>
      <c r="BM15" s="158"/>
      <c r="BN15" s="158"/>
    </row>
    <row r="16" spans="2:68" ht="15" customHeight="1">
      <c r="B16" s="5"/>
      <c r="C16" s="6"/>
      <c r="D16" s="6"/>
      <c r="E16" s="6"/>
      <c r="G16" s="6"/>
      <c r="H16" s="6"/>
      <c r="AW16" s="7"/>
      <c r="BJ16" s="157"/>
      <c r="BK16" s="157"/>
      <c r="BL16" s="158"/>
      <c r="BM16" s="158"/>
      <c r="BN16" s="158"/>
    </row>
    <row r="17" spans="2:66" ht="15" customHeight="1">
      <c r="B17" s="5"/>
      <c r="C17" s="791" t="e">
        <f>VLOOKUP($BA$6,#REF!,27,FALSE)&amp;""</f>
        <v>#REF!</v>
      </c>
      <c r="D17" s="791"/>
      <c r="E17" s="791"/>
      <c r="F17" s="791"/>
      <c r="G17" s="791"/>
      <c r="H17" s="791"/>
      <c r="I17" s="791"/>
      <c r="J17" s="791"/>
      <c r="K17" s="791"/>
      <c r="L17" s="791"/>
      <c r="M17" s="791"/>
      <c r="N17" s="791"/>
      <c r="O17" s="791"/>
      <c r="P17" s="791"/>
      <c r="Q17" s="791"/>
      <c r="R17" s="791"/>
      <c r="S17" s="791"/>
      <c r="T17" s="791"/>
      <c r="U17" s="791"/>
      <c r="V17" s="791"/>
      <c r="W17" s="791"/>
      <c r="X17" s="791"/>
      <c r="Y17" s="791"/>
      <c r="Z17" s="791"/>
      <c r="AA17" s="791"/>
      <c r="AB17" s="791"/>
      <c r="AC17" s="791"/>
      <c r="AD17" s="791"/>
      <c r="AE17" s="791"/>
      <c r="AF17" s="791"/>
      <c r="AG17" s="791"/>
      <c r="AH17" s="791"/>
      <c r="AI17" s="791"/>
      <c r="AJ17" s="791"/>
      <c r="AK17" s="791"/>
      <c r="AL17" s="791"/>
      <c r="AM17" s="791"/>
      <c r="AN17" s="791"/>
      <c r="AO17" s="791"/>
      <c r="AP17" s="791"/>
      <c r="AQ17" s="791"/>
      <c r="AR17" s="791"/>
      <c r="AS17" s="791"/>
      <c r="AT17" s="791"/>
      <c r="AU17" s="791"/>
      <c r="AV17" s="791"/>
      <c r="AW17" s="42"/>
      <c r="BJ17" s="157"/>
      <c r="BK17" s="157"/>
      <c r="BL17" s="158"/>
      <c r="BM17" s="158"/>
      <c r="BN17" s="158"/>
    </row>
    <row r="18" spans="2:66" ht="15" customHeight="1">
      <c r="B18" s="5"/>
      <c r="C18" s="791"/>
      <c r="D18" s="791"/>
      <c r="E18" s="791"/>
      <c r="F18" s="791"/>
      <c r="G18" s="791"/>
      <c r="H18" s="791"/>
      <c r="I18" s="791"/>
      <c r="J18" s="791"/>
      <c r="K18" s="791"/>
      <c r="L18" s="791"/>
      <c r="M18" s="791"/>
      <c r="N18" s="791"/>
      <c r="O18" s="791"/>
      <c r="P18" s="791"/>
      <c r="Q18" s="791"/>
      <c r="R18" s="791"/>
      <c r="S18" s="791"/>
      <c r="T18" s="791"/>
      <c r="U18" s="791"/>
      <c r="V18" s="791"/>
      <c r="W18" s="791"/>
      <c r="X18" s="791"/>
      <c r="Y18" s="791"/>
      <c r="Z18" s="791"/>
      <c r="AA18" s="791"/>
      <c r="AB18" s="791"/>
      <c r="AC18" s="791"/>
      <c r="AD18" s="791"/>
      <c r="AE18" s="791"/>
      <c r="AF18" s="791"/>
      <c r="AG18" s="791"/>
      <c r="AH18" s="791"/>
      <c r="AI18" s="791"/>
      <c r="AJ18" s="791"/>
      <c r="AK18" s="791"/>
      <c r="AL18" s="791"/>
      <c r="AM18" s="791"/>
      <c r="AN18" s="791"/>
      <c r="AO18" s="791"/>
      <c r="AP18" s="791"/>
      <c r="AQ18" s="791"/>
      <c r="AR18" s="791"/>
      <c r="AS18" s="791"/>
      <c r="AT18" s="791"/>
      <c r="AU18" s="791"/>
      <c r="AV18" s="791"/>
      <c r="AW18" s="216"/>
      <c r="BJ18" s="157"/>
      <c r="BK18" s="157"/>
      <c r="BL18" s="158"/>
      <c r="BM18" s="158"/>
      <c r="BN18" s="158"/>
    </row>
    <row r="19" spans="2:66" ht="15" customHeight="1">
      <c r="B19" s="5"/>
      <c r="C19" s="791"/>
      <c r="D19" s="791"/>
      <c r="E19" s="791"/>
      <c r="F19" s="791"/>
      <c r="G19" s="791"/>
      <c r="H19" s="791"/>
      <c r="I19" s="791"/>
      <c r="J19" s="791"/>
      <c r="K19" s="791"/>
      <c r="L19" s="791"/>
      <c r="M19" s="791"/>
      <c r="N19" s="791"/>
      <c r="O19" s="791"/>
      <c r="P19" s="791"/>
      <c r="Q19" s="791"/>
      <c r="R19" s="791"/>
      <c r="S19" s="791"/>
      <c r="T19" s="791"/>
      <c r="U19" s="791"/>
      <c r="V19" s="791"/>
      <c r="W19" s="791"/>
      <c r="X19" s="791"/>
      <c r="Y19" s="791"/>
      <c r="Z19" s="791"/>
      <c r="AA19" s="791"/>
      <c r="AB19" s="791"/>
      <c r="AC19" s="791"/>
      <c r="AD19" s="791"/>
      <c r="AE19" s="791"/>
      <c r="AF19" s="791"/>
      <c r="AG19" s="791"/>
      <c r="AH19" s="791"/>
      <c r="AI19" s="791"/>
      <c r="AJ19" s="791"/>
      <c r="AK19" s="791"/>
      <c r="AL19" s="791"/>
      <c r="AM19" s="791"/>
      <c r="AN19" s="791"/>
      <c r="AO19" s="791"/>
      <c r="AP19" s="791"/>
      <c r="AQ19" s="791"/>
      <c r="AR19" s="791"/>
      <c r="AS19" s="791"/>
      <c r="AT19" s="791"/>
      <c r="AU19" s="791"/>
      <c r="AV19" s="791"/>
      <c r="AW19" s="216"/>
      <c r="BJ19" s="157"/>
      <c r="BK19" s="157"/>
      <c r="BL19" s="158"/>
      <c r="BM19" s="158"/>
      <c r="BN19" s="158"/>
    </row>
    <row r="20" spans="2:66" ht="15" customHeight="1" thickBot="1">
      <c r="B20" s="5"/>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43"/>
      <c r="BJ20" s="157"/>
      <c r="BK20" s="157"/>
      <c r="BL20" s="158"/>
      <c r="BM20" s="158"/>
      <c r="BN20" s="158"/>
    </row>
    <row r="21" spans="2:66" ht="21.95" customHeight="1">
      <c r="B21" s="792" t="s">
        <v>63</v>
      </c>
      <c r="C21" s="793"/>
      <c r="D21" s="793"/>
      <c r="E21" s="793"/>
      <c r="F21" s="793"/>
      <c r="G21" s="793"/>
      <c r="H21" s="794"/>
      <c r="I21" s="795" t="s">
        <v>11</v>
      </c>
      <c r="J21" s="796"/>
      <c r="K21" s="796"/>
      <c r="L21" s="796"/>
      <c r="M21" s="796"/>
      <c r="N21" s="136" t="s">
        <v>94</v>
      </c>
      <c r="O21" s="48"/>
      <c r="P21" s="48"/>
      <c r="Q21" s="48"/>
      <c r="R21" s="137" t="s">
        <v>95</v>
      </c>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10"/>
      <c r="BJ21" s="157"/>
      <c r="BK21" s="157"/>
      <c r="BL21" s="158"/>
      <c r="BM21" s="158"/>
      <c r="BN21" s="158"/>
    </row>
    <row r="22" spans="2:66" ht="16.5" customHeight="1">
      <c r="B22" s="770"/>
      <c r="C22" s="771"/>
      <c r="D22" s="771"/>
      <c r="E22" s="771"/>
      <c r="F22" s="771"/>
      <c r="G22" s="771"/>
      <c r="H22" s="772"/>
      <c r="I22" s="797"/>
      <c r="J22" s="798"/>
      <c r="K22" s="798"/>
      <c r="L22" s="798"/>
      <c r="M22" s="798"/>
      <c r="N22" s="110"/>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106"/>
      <c r="BJ22" s="157"/>
      <c r="BK22" s="157"/>
      <c r="BL22" s="158"/>
      <c r="BM22" s="158"/>
      <c r="BN22" s="158"/>
    </row>
    <row r="23" spans="2:66" ht="13.5" customHeight="1">
      <c r="B23" s="770"/>
      <c r="C23" s="771"/>
      <c r="D23" s="771"/>
      <c r="E23" s="771"/>
      <c r="F23" s="771"/>
      <c r="G23" s="771"/>
      <c r="H23" s="772"/>
      <c r="I23" s="799" t="s">
        <v>89</v>
      </c>
      <c r="J23" s="800"/>
      <c r="K23" s="800"/>
      <c r="L23" s="800"/>
      <c r="M23" s="801"/>
      <c r="N23" s="111"/>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07"/>
      <c r="BJ23" s="157"/>
      <c r="BK23" s="157"/>
      <c r="BL23" s="158"/>
      <c r="BM23" s="158"/>
      <c r="BN23" s="158"/>
    </row>
    <row r="24" spans="2:66" ht="15" customHeight="1">
      <c r="B24" s="770"/>
      <c r="C24" s="771"/>
      <c r="D24" s="771"/>
      <c r="E24" s="771"/>
      <c r="F24" s="771"/>
      <c r="G24" s="771"/>
      <c r="H24" s="772"/>
      <c r="I24" s="802" t="s">
        <v>16</v>
      </c>
      <c r="J24" s="803"/>
      <c r="K24" s="803"/>
      <c r="L24" s="803"/>
      <c r="M24" s="803"/>
      <c r="N24" s="112"/>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803" t="s">
        <v>3</v>
      </c>
      <c r="AO24" s="108"/>
      <c r="AP24" s="108"/>
      <c r="AQ24" s="108"/>
      <c r="AR24" s="108"/>
      <c r="AS24" s="108"/>
      <c r="AT24" s="108"/>
      <c r="AU24" s="108"/>
      <c r="AV24" s="108"/>
      <c r="AW24" s="109"/>
      <c r="BJ24" s="157"/>
      <c r="BK24" s="157"/>
      <c r="BL24" s="158"/>
      <c r="BM24" s="158"/>
      <c r="BN24" s="158"/>
    </row>
    <row r="25" spans="2:66" ht="15" customHeight="1">
      <c r="B25" s="770"/>
      <c r="C25" s="771"/>
      <c r="D25" s="771"/>
      <c r="E25" s="771"/>
      <c r="F25" s="771"/>
      <c r="G25" s="771"/>
      <c r="H25" s="772"/>
      <c r="I25" s="804"/>
      <c r="J25" s="805"/>
      <c r="K25" s="805"/>
      <c r="L25" s="805"/>
      <c r="M25" s="805"/>
      <c r="N25" s="113"/>
      <c r="O25" s="9"/>
      <c r="P25" s="9"/>
      <c r="Q25" s="9"/>
      <c r="R25" s="9"/>
      <c r="S25" s="9"/>
      <c r="T25" s="9"/>
      <c r="U25" s="9"/>
      <c r="V25" s="9"/>
      <c r="W25" s="9"/>
      <c r="X25" s="9"/>
      <c r="Y25" s="9"/>
      <c r="Z25" s="9"/>
      <c r="AA25" s="9"/>
      <c r="AB25" s="9"/>
      <c r="AC25" s="9"/>
      <c r="AD25" s="9"/>
      <c r="AE25" s="9"/>
      <c r="AF25" s="9"/>
      <c r="AG25" s="9"/>
      <c r="AH25" s="9"/>
      <c r="AI25" s="9"/>
      <c r="AJ25" s="9"/>
      <c r="AK25" s="9"/>
      <c r="AL25" s="9"/>
      <c r="AM25" s="9"/>
      <c r="AN25" s="805"/>
      <c r="AO25" s="9"/>
      <c r="AP25" s="9"/>
      <c r="AQ25" s="9"/>
      <c r="AR25" s="9"/>
      <c r="AS25" s="9"/>
      <c r="AT25" s="9"/>
      <c r="AU25" s="9"/>
      <c r="AV25" s="9"/>
      <c r="AW25" s="17"/>
      <c r="BJ25" s="157"/>
      <c r="BK25" s="157"/>
      <c r="BL25" s="158"/>
      <c r="BM25" s="158"/>
      <c r="BN25" s="158"/>
    </row>
    <row r="26" spans="2:66" ht="15" customHeight="1">
      <c r="B26" s="770"/>
      <c r="C26" s="771"/>
      <c r="D26" s="771"/>
      <c r="E26" s="771"/>
      <c r="F26" s="771"/>
      <c r="G26" s="771"/>
      <c r="H26" s="772"/>
      <c r="I26" s="797"/>
      <c r="J26" s="798"/>
      <c r="K26" s="798"/>
      <c r="L26" s="798"/>
      <c r="M26" s="798"/>
      <c r="N26" s="110"/>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798"/>
      <c r="AO26" s="58"/>
      <c r="AP26" s="58"/>
      <c r="AQ26" s="58"/>
      <c r="AR26" s="58"/>
      <c r="AS26" s="58"/>
      <c r="AT26" s="58"/>
      <c r="AU26" s="58"/>
      <c r="AV26" s="58"/>
      <c r="AW26" s="59"/>
      <c r="BJ26" s="157"/>
      <c r="BK26" s="157"/>
      <c r="BL26" s="158"/>
      <c r="BM26" s="158"/>
      <c r="BN26" s="158"/>
    </row>
    <row r="27" spans="2:66" ht="21.95" customHeight="1">
      <c r="B27" s="767"/>
      <c r="C27" s="768"/>
      <c r="D27" s="768"/>
      <c r="E27" s="768"/>
      <c r="F27" s="768"/>
      <c r="G27" s="768"/>
      <c r="H27" s="769"/>
      <c r="I27" s="806" t="s">
        <v>2</v>
      </c>
      <c r="J27" s="807"/>
      <c r="K27" s="807"/>
      <c r="L27" s="807"/>
      <c r="M27" s="808"/>
      <c r="N27" s="114"/>
      <c r="O27" s="72"/>
      <c r="P27" s="72"/>
      <c r="Q27" s="72"/>
      <c r="R27" s="72" t="s">
        <v>87</v>
      </c>
      <c r="S27" s="72"/>
      <c r="T27" s="72"/>
      <c r="U27" s="72"/>
      <c r="V27" s="72"/>
      <c r="W27" s="72" t="s">
        <v>88</v>
      </c>
      <c r="X27" s="72"/>
      <c r="Y27" s="72"/>
      <c r="Z27" s="72"/>
      <c r="AA27" s="72"/>
      <c r="AB27" s="72"/>
      <c r="AC27" s="72"/>
      <c r="AD27" s="72"/>
      <c r="AE27" s="72"/>
      <c r="AF27" s="72"/>
      <c r="AG27" s="72"/>
      <c r="AH27" s="72"/>
      <c r="AI27" s="72"/>
      <c r="AJ27" s="72"/>
      <c r="AK27" s="72"/>
      <c r="AL27" s="72"/>
      <c r="AM27" s="72"/>
      <c r="AN27" s="72"/>
      <c r="AO27" s="72"/>
      <c r="AP27" s="72"/>
      <c r="AQ27" s="72"/>
      <c r="AR27" s="72"/>
      <c r="AS27" s="8"/>
      <c r="AT27" s="8"/>
      <c r="AU27" s="8"/>
      <c r="AV27" s="8"/>
      <c r="AW27" s="12"/>
      <c r="BJ27" s="157"/>
      <c r="BK27" s="157"/>
      <c r="BL27" s="158"/>
      <c r="BM27" s="158"/>
      <c r="BN27" s="158"/>
    </row>
    <row r="28" spans="2:66" ht="17.100000000000001" customHeight="1">
      <c r="B28" s="764" t="s">
        <v>4</v>
      </c>
      <c r="C28" s="765"/>
      <c r="D28" s="765"/>
      <c r="E28" s="765"/>
      <c r="F28" s="765"/>
      <c r="G28" s="765"/>
      <c r="H28" s="766"/>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3"/>
      <c r="AW28" s="13"/>
      <c r="BJ28" s="157"/>
      <c r="BK28" s="157"/>
      <c r="BL28" s="158"/>
      <c r="BM28" s="158"/>
      <c r="BN28" s="158"/>
    </row>
    <row r="29" spans="2:66" ht="17.100000000000001" customHeight="1">
      <c r="B29" s="767"/>
      <c r="C29" s="768"/>
      <c r="D29" s="768"/>
      <c r="E29" s="768"/>
      <c r="F29" s="768"/>
      <c r="G29" s="768"/>
      <c r="H29" s="769"/>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8"/>
      <c r="AW29" s="12"/>
      <c r="BJ29" s="157"/>
      <c r="BK29" s="157"/>
      <c r="BL29" s="158"/>
      <c r="BM29" s="158"/>
      <c r="BN29" s="158"/>
    </row>
    <row r="30" spans="2:66" ht="17.100000000000001" customHeight="1">
      <c r="B30" s="764" t="s">
        <v>5</v>
      </c>
      <c r="C30" s="765"/>
      <c r="D30" s="765"/>
      <c r="E30" s="765"/>
      <c r="F30" s="765"/>
      <c r="G30" s="765"/>
      <c r="H30" s="766"/>
      <c r="I30" s="773" t="e">
        <f>VLOOKUP($BA$6,#REF!,28,FALSE)&amp;""</f>
        <v>#REF!</v>
      </c>
      <c r="J30" s="774"/>
      <c r="K30" s="774"/>
      <c r="L30" s="774"/>
      <c r="M30" s="774"/>
      <c r="N30" s="774"/>
      <c r="O30" s="774"/>
      <c r="P30" s="774"/>
      <c r="Q30" s="774"/>
      <c r="R30" s="774"/>
      <c r="S30" s="774"/>
      <c r="T30" s="774"/>
      <c r="U30" s="774"/>
      <c r="V30" s="774"/>
      <c r="W30" s="774"/>
      <c r="X30" s="774"/>
      <c r="Y30" s="774"/>
      <c r="Z30" s="774"/>
      <c r="AA30" s="774"/>
      <c r="AB30" s="774"/>
      <c r="AC30" s="774"/>
      <c r="AD30" s="775"/>
      <c r="AE30" s="779" t="s">
        <v>27</v>
      </c>
      <c r="AF30" s="782"/>
      <c r="AG30" s="783"/>
      <c r="AH30" s="783"/>
      <c r="AI30" s="783"/>
      <c r="AJ30" s="784"/>
      <c r="AK30" s="779" t="s">
        <v>64</v>
      </c>
      <c r="AL30" s="782"/>
      <c r="AM30" s="783"/>
      <c r="AN30" s="783"/>
      <c r="AO30" s="784"/>
      <c r="AP30" s="809" t="s">
        <v>48</v>
      </c>
      <c r="AQ30" s="810"/>
      <c r="AR30" s="494" t="s">
        <v>65</v>
      </c>
      <c r="AS30" s="495"/>
      <c r="AT30" s="495"/>
      <c r="AU30" s="495"/>
      <c r="AV30" s="495"/>
      <c r="AW30" s="496"/>
      <c r="BJ30" s="157"/>
      <c r="BK30" s="157"/>
      <c r="BL30" s="158"/>
      <c r="BM30" s="158"/>
      <c r="BN30" s="158"/>
    </row>
    <row r="31" spans="2:66" ht="17.100000000000001" customHeight="1">
      <c r="B31" s="770"/>
      <c r="C31" s="771"/>
      <c r="D31" s="771"/>
      <c r="E31" s="771"/>
      <c r="F31" s="771"/>
      <c r="G31" s="771"/>
      <c r="H31" s="772"/>
      <c r="I31" s="776"/>
      <c r="J31" s="777"/>
      <c r="K31" s="777"/>
      <c r="L31" s="777"/>
      <c r="M31" s="777"/>
      <c r="N31" s="777"/>
      <c r="O31" s="777"/>
      <c r="P31" s="777"/>
      <c r="Q31" s="777"/>
      <c r="R31" s="777"/>
      <c r="S31" s="777"/>
      <c r="T31" s="777"/>
      <c r="U31" s="777"/>
      <c r="V31" s="777"/>
      <c r="W31" s="777"/>
      <c r="X31" s="777"/>
      <c r="Y31" s="777"/>
      <c r="Z31" s="777"/>
      <c r="AA31" s="777"/>
      <c r="AB31" s="777"/>
      <c r="AC31" s="777"/>
      <c r="AD31" s="778"/>
      <c r="AE31" s="780"/>
      <c r="AF31" s="785"/>
      <c r="AG31" s="786"/>
      <c r="AH31" s="786"/>
      <c r="AI31" s="786"/>
      <c r="AJ31" s="787"/>
      <c r="AK31" s="780"/>
      <c r="AL31" s="785"/>
      <c r="AM31" s="786"/>
      <c r="AN31" s="786"/>
      <c r="AO31" s="787"/>
      <c r="AP31" s="811"/>
      <c r="AQ31" s="812"/>
      <c r="AR31" s="497"/>
      <c r="AS31" s="498"/>
      <c r="AT31" s="498"/>
      <c r="AU31" s="498"/>
      <c r="AV31" s="498"/>
      <c r="AW31" s="499"/>
      <c r="BJ31" s="157"/>
      <c r="BK31" s="157"/>
      <c r="BL31" s="158"/>
      <c r="BM31" s="158"/>
      <c r="BN31" s="158"/>
    </row>
    <row r="32" spans="2:66" ht="17.100000000000001" customHeight="1">
      <c r="B32" s="770"/>
      <c r="C32" s="771"/>
      <c r="D32" s="771"/>
      <c r="E32" s="771"/>
      <c r="F32" s="771"/>
      <c r="G32" s="771"/>
      <c r="H32" s="772"/>
      <c r="I32" s="815" t="e">
        <f>VLOOKUP($BA$6,#REF!,29,FALSE)&amp;""</f>
        <v>#REF!</v>
      </c>
      <c r="J32" s="816"/>
      <c r="K32" s="816"/>
      <c r="L32" s="816"/>
      <c r="M32" s="816"/>
      <c r="N32" s="816"/>
      <c r="O32" s="816"/>
      <c r="P32" s="816"/>
      <c r="Q32" s="816"/>
      <c r="R32" s="816"/>
      <c r="S32" s="816"/>
      <c r="T32" s="816"/>
      <c r="U32" s="816"/>
      <c r="V32" s="816"/>
      <c r="W32" s="816"/>
      <c r="X32" s="816"/>
      <c r="Y32" s="816"/>
      <c r="Z32" s="816"/>
      <c r="AA32" s="816"/>
      <c r="AB32" s="816"/>
      <c r="AC32" s="816"/>
      <c r="AD32" s="817"/>
      <c r="AE32" s="780"/>
      <c r="AF32" s="785"/>
      <c r="AG32" s="786"/>
      <c r="AH32" s="786"/>
      <c r="AI32" s="786"/>
      <c r="AJ32" s="787"/>
      <c r="AK32" s="780"/>
      <c r="AL32" s="785"/>
      <c r="AM32" s="786"/>
      <c r="AN32" s="786"/>
      <c r="AO32" s="787"/>
      <c r="AP32" s="811"/>
      <c r="AQ32" s="812"/>
      <c r="AR32" s="497"/>
      <c r="AS32" s="498"/>
      <c r="AT32" s="498"/>
      <c r="AU32" s="498"/>
      <c r="AV32" s="498"/>
      <c r="AW32" s="499"/>
      <c r="BJ32" s="158"/>
      <c r="BK32" s="158"/>
      <c r="BL32" s="158"/>
      <c r="BM32" s="158"/>
      <c r="BN32" s="158"/>
    </row>
    <row r="33" spans="2:66" ht="17.100000000000001" customHeight="1">
      <c r="B33" s="767"/>
      <c r="C33" s="768"/>
      <c r="D33" s="768"/>
      <c r="E33" s="768"/>
      <c r="F33" s="768"/>
      <c r="G33" s="768"/>
      <c r="H33" s="769"/>
      <c r="I33" s="818"/>
      <c r="J33" s="819"/>
      <c r="K33" s="819"/>
      <c r="L33" s="819"/>
      <c r="M33" s="819"/>
      <c r="N33" s="819"/>
      <c r="O33" s="819"/>
      <c r="P33" s="819"/>
      <c r="Q33" s="819"/>
      <c r="R33" s="819"/>
      <c r="S33" s="819"/>
      <c r="T33" s="819"/>
      <c r="U33" s="819"/>
      <c r="V33" s="819"/>
      <c r="W33" s="819"/>
      <c r="X33" s="819"/>
      <c r="Y33" s="819"/>
      <c r="Z33" s="819"/>
      <c r="AA33" s="819"/>
      <c r="AB33" s="819"/>
      <c r="AC33" s="819"/>
      <c r="AD33" s="820"/>
      <c r="AE33" s="781"/>
      <c r="AF33" s="788"/>
      <c r="AG33" s="789"/>
      <c r="AH33" s="789"/>
      <c r="AI33" s="789"/>
      <c r="AJ33" s="790"/>
      <c r="AK33" s="781"/>
      <c r="AL33" s="788"/>
      <c r="AM33" s="789"/>
      <c r="AN33" s="789"/>
      <c r="AO33" s="790"/>
      <c r="AP33" s="813"/>
      <c r="AQ33" s="814"/>
      <c r="AR33" s="500"/>
      <c r="AS33" s="501"/>
      <c r="AT33" s="501"/>
      <c r="AU33" s="501"/>
      <c r="AV33" s="501"/>
      <c r="AW33" s="502"/>
      <c r="BJ33" s="158"/>
      <c r="BK33" s="158"/>
      <c r="BL33" s="158"/>
      <c r="BM33" s="158"/>
      <c r="BN33" s="158"/>
    </row>
    <row r="34" spans="2:66" ht="17.100000000000001" customHeight="1">
      <c r="B34" s="821" t="s">
        <v>6</v>
      </c>
      <c r="C34" s="822"/>
      <c r="D34" s="822"/>
      <c r="E34" s="822"/>
      <c r="F34" s="822"/>
      <c r="G34" s="822"/>
      <c r="H34" s="823"/>
      <c r="I34" s="824" t="e">
        <f>VLOOKUP($BA$6,#REF!,30,FALSE)&amp;""</f>
        <v>#REF!</v>
      </c>
      <c r="J34" s="825"/>
      <c r="K34" s="825"/>
      <c r="L34" s="825"/>
      <c r="M34" s="825"/>
      <c r="N34" s="825"/>
      <c r="O34" s="825"/>
      <c r="P34" s="825"/>
      <c r="Q34" s="825"/>
      <c r="R34" s="825"/>
      <c r="S34" s="825"/>
      <c r="T34" s="825"/>
      <c r="U34" s="825"/>
      <c r="V34" s="826"/>
      <c r="W34" s="752" t="s">
        <v>7</v>
      </c>
      <c r="X34" s="753"/>
      <c r="Y34" s="753"/>
      <c r="Z34" s="753"/>
      <c r="AA34" s="754"/>
      <c r="AB34" s="512" t="s">
        <v>76</v>
      </c>
      <c r="AC34" s="518"/>
      <c r="AD34" s="518"/>
      <c r="AE34" s="518"/>
      <c r="AF34" s="518"/>
      <c r="AG34" s="518"/>
      <c r="AH34" s="518"/>
      <c r="AI34" s="518"/>
      <c r="AJ34" s="518"/>
      <c r="AK34" s="518"/>
      <c r="AL34" s="518"/>
      <c r="AM34" s="518"/>
      <c r="AN34" s="518"/>
      <c r="AO34" s="518"/>
      <c r="AP34" s="518"/>
      <c r="AQ34" s="518"/>
      <c r="AR34" s="518"/>
      <c r="AS34" s="518"/>
      <c r="AT34" s="518"/>
      <c r="AU34" s="518"/>
      <c r="AV34" s="518"/>
      <c r="AW34" s="519"/>
      <c r="BJ34" s="132"/>
      <c r="BK34" s="132"/>
      <c r="BL34" s="132"/>
      <c r="BM34" s="132"/>
      <c r="BN34" s="132"/>
    </row>
    <row r="35" spans="2:66" ht="17.100000000000001" customHeight="1">
      <c r="B35" s="767" t="s">
        <v>66</v>
      </c>
      <c r="C35" s="768"/>
      <c r="D35" s="768"/>
      <c r="E35" s="768"/>
      <c r="F35" s="768"/>
      <c r="G35" s="768"/>
      <c r="H35" s="769"/>
      <c r="I35" s="827"/>
      <c r="J35" s="828"/>
      <c r="K35" s="828"/>
      <c r="L35" s="828"/>
      <c r="M35" s="828"/>
      <c r="N35" s="828"/>
      <c r="O35" s="828"/>
      <c r="P35" s="828"/>
      <c r="Q35" s="828"/>
      <c r="R35" s="828"/>
      <c r="S35" s="828"/>
      <c r="T35" s="828"/>
      <c r="U35" s="828"/>
      <c r="V35" s="829"/>
      <c r="W35" s="755"/>
      <c r="X35" s="756"/>
      <c r="Y35" s="756"/>
      <c r="Z35" s="756"/>
      <c r="AA35" s="757"/>
      <c r="AB35" s="520"/>
      <c r="AC35" s="521"/>
      <c r="AD35" s="521"/>
      <c r="AE35" s="521"/>
      <c r="AF35" s="521"/>
      <c r="AG35" s="521"/>
      <c r="AH35" s="521"/>
      <c r="AI35" s="521"/>
      <c r="AJ35" s="521"/>
      <c r="AK35" s="521"/>
      <c r="AL35" s="521"/>
      <c r="AM35" s="521"/>
      <c r="AN35" s="521"/>
      <c r="AO35" s="521"/>
      <c r="AP35" s="521"/>
      <c r="AQ35" s="521"/>
      <c r="AR35" s="521"/>
      <c r="AS35" s="521"/>
      <c r="AT35" s="521"/>
      <c r="AU35" s="521"/>
      <c r="AV35" s="521"/>
      <c r="AW35" s="522"/>
      <c r="BJ35" s="132"/>
      <c r="BK35" s="132"/>
      <c r="BL35" s="132"/>
      <c r="BM35" s="132"/>
      <c r="BN35" s="132"/>
    </row>
    <row r="36" spans="2:66" ht="17.100000000000001" customHeight="1">
      <c r="B36" s="764" t="s">
        <v>50</v>
      </c>
      <c r="C36" s="765"/>
      <c r="D36" s="765"/>
      <c r="E36" s="765"/>
      <c r="F36" s="765"/>
      <c r="G36" s="765"/>
      <c r="H36" s="765"/>
      <c r="I36" s="765"/>
      <c r="J36" s="765"/>
      <c r="K36" s="765"/>
      <c r="L36" s="766"/>
      <c r="M36" s="830" t="s">
        <v>113</v>
      </c>
      <c r="N36" s="831"/>
      <c r="O36" s="831"/>
      <c r="P36" s="831"/>
      <c r="Q36" s="831"/>
      <c r="R36" s="831"/>
      <c r="S36" s="831"/>
      <c r="T36" s="831"/>
      <c r="U36" s="831"/>
      <c r="V36" s="831"/>
      <c r="W36" s="831"/>
      <c r="X36" s="831"/>
      <c r="Y36" s="831"/>
      <c r="Z36" s="831"/>
      <c r="AA36" s="831"/>
      <c r="AB36" s="831"/>
      <c r="AC36" s="831"/>
      <c r="AD36" s="831"/>
      <c r="AE36" s="831"/>
      <c r="AF36" s="831"/>
      <c r="AG36" s="831"/>
      <c r="AH36" s="831"/>
      <c r="AI36" s="831"/>
      <c r="AJ36" s="831"/>
      <c r="AK36" s="831"/>
      <c r="AL36" s="831"/>
      <c r="AM36" s="831"/>
      <c r="AN36" s="831"/>
      <c r="AO36" s="831"/>
      <c r="AP36" s="831"/>
      <c r="AQ36" s="831"/>
      <c r="AR36" s="831"/>
      <c r="AS36" s="831"/>
      <c r="AT36" s="831"/>
      <c r="AU36" s="831"/>
      <c r="AV36" s="831"/>
      <c r="AW36" s="832"/>
    </row>
    <row r="37" spans="2:66" ht="17.100000000000001" customHeight="1">
      <c r="B37" s="767"/>
      <c r="C37" s="768"/>
      <c r="D37" s="768"/>
      <c r="E37" s="768"/>
      <c r="F37" s="768"/>
      <c r="G37" s="768"/>
      <c r="H37" s="768"/>
      <c r="I37" s="768"/>
      <c r="J37" s="768"/>
      <c r="K37" s="768"/>
      <c r="L37" s="769"/>
      <c r="M37" s="833"/>
      <c r="N37" s="834"/>
      <c r="O37" s="834"/>
      <c r="P37" s="834"/>
      <c r="Q37" s="834"/>
      <c r="R37" s="834"/>
      <c r="S37" s="834"/>
      <c r="T37" s="834"/>
      <c r="U37" s="834"/>
      <c r="V37" s="834"/>
      <c r="W37" s="834"/>
      <c r="X37" s="834"/>
      <c r="Y37" s="834"/>
      <c r="Z37" s="834"/>
      <c r="AA37" s="834"/>
      <c r="AB37" s="834"/>
      <c r="AC37" s="834"/>
      <c r="AD37" s="834"/>
      <c r="AE37" s="834"/>
      <c r="AF37" s="834"/>
      <c r="AG37" s="834"/>
      <c r="AH37" s="834"/>
      <c r="AI37" s="834"/>
      <c r="AJ37" s="834"/>
      <c r="AK37" s="834"/>
      <c r="AL37" s="834"/>
      <c r="AM37" s="834"/>
      <c r="AN37" s="834"/>
      <c r="AO37" s="834"/>
      <c r="AP37" s="834"/>
      <c r="AQ37" s="834"/>
      <c r="AR37" s="834"/>
      <c r="AS37" s="834"/>
      <c r="AT37" s="834"/>
      <c r="AU37" s="834"/>
      <c r="AV37" s="834"/>
      <c r="AW37" s="835"/>
    </row>
    <row r="38" spans="2:66" ht="16.5" customHeight="1">
      <c r="B38" s="836" t="s">
        <v>51</v>
      </c>
      <c r="C38" s="837"/>
      <c r="D38" s="837"/>
      <c r="E38" s="837"/>
      <c r="F38" s="837"/>
      <c r="G38" s="837"/>
      <c r="H38" s="838"/>
      <c r="I38" s="752" t="s">
        <v>11</v>
      </c>
      <c r="J38" s="753"/>
      <c r="K38" s="753"/>
      <c r="L38" s="753"/>
      <c r="M38" s="753"/>
      <c r="N38" s="138" t="s">
        <v>94</v>
      </c>
      <c r="O38" s="3"/>
      <c r="P38" s="3"/>
      <c r="Q38" s="3"/>
      <c r="R38" s="139" t="s">
        <v>95</v>
      </c>
      <c r="S38" s="69"/>
      <c r="T38" s="69"/>
      <c r="U38" s="69"/>
      <c r="V38" s="69"/>
      <c r="W38" s="3"/>
      <c r="X38" s="3"/>
      <c r="Y38" s="3"/>
      <c r="Z38" s="3"/>
      <c r="AA38" s="3"/>
      <c r="AB38" s="69"/>
      <c r="AC38" s="69"/>
      <c r="AD38" s="69"/>
      <c r="AE38" s="69"/>
      <c r="AF38" s="69"/>
      <c r="AG38" s="69"/>
      <c r="AH38" s="69"/>
      <c r="AI38" s="69"/>
      <c r="AJ38" s="69"/>
      <c r="AK38" s="69"/>
      <c r="AL38" s="69"/>
      <c r="AM38" s="69"/>
      <c r="AN38" s="69"/>
      <c r="AO38" s="69"/>
      <c r="AP38" s="69"/>
      <c r="AQ38" s="69"/>
      <c r="AR38" s="69"/>
      <c r="AS38" s="69"/>
      <c r="AT38" s="69"/>
      <c r="AU38" s="69"/>
      <c r="AV38" s="69"/>
      <c r="AW38" s="13"/>
    </row>
    <row r="39" spans="2:66" ht="17.25" customHeight="1">
      <c r="B39" s="839"/>
      <c r="C39" s="840"/>
      <c r="D39" s="840"/>
      <c r="E39" s="840"/>
      <c r="F39" s="840"/>
      <c r="G39" s="840"/>
      <c r="H39" s="841"/>
      <c r="I39" s="797"/>
      <c r="J39" s="798"/>
      <c r="K39" s="798"/>
      <c r="L39" s="798"/>
      <c r="M39" s="798"/>
      <c r="N39" s="118"/>
      <c r="O39" s="115"/>
      <c r="P39" s="115"/>
      <c r="Q39" s="115"/>
      <c r="R39" s="115"/>
      <c r="S39" s="58"/>
      <c r="T39" s="58"/>
      <c r="U39" s="58"/>
      <c r="V39" s="58"/>
      <c r="W39" s="115"/>
      <c r="X39" s="115"/>
      <c r="Y39" s="115"/>
      <c r="Z39" s="115"/>
      <c r="AA39" s="115"/>
      <c r="AB39" s="58"/>
      <c r="AC39" s="58"/>
      <c r="AD39" s="58"/>
      <c r="AE39" s="58"/>
      <c r="AF39" s="58"/>
      <c r="AG39" s="58"/>
      <c r="AH39" s="58"/>
      <c r="AI39" s="58"/>
      <c r="AJ39" s="58"/>
      <c r="AK39" s="58"/>
      <c r="AL39" s="58"/>
      <c r="AM39" s="58"/>
      <c r="AN39" s="58"/>
      <c r="AO39" s="58"/>
      <c r="AP39" s="58"/>
      <c r="AQ39" s="58"/>
      <c r="AR39" s="58"/>
      <c r="AS39" s="58"/>
      <c r="AT39" s="58"/>
      <c r="AU39" s="58"/>
      <c r="AV39" s="58"/>
      <c r="AW39" s="106"/>
    </row>
    <row r="40" spans="2:66" ht="17.100000000000001" customHeight="1">
      <c r="B40" s="839"/>
      <c r="C40" s="840"/>
      <c r="D40" s="840"/>
      <c r="E40" s="840"/>
      <c r="F40" s="840"/>
      <c r="G40" s="840"/>
      <c r="H40" s="841"/>
      <c r="I40" s="802" t="s">
        <v>9</v>
      </c>
      <c r="J40" s="803"/>
      <c r="K40" s="803"/>
      <c r="L40" s="803"/>
      <c r="M40" s="803"/>
      <c r="N40" s="119"/>
      <c r="O40" s="116"/>
      <c r="P40" s="116"/>
      <c r="Q40" s="116"/>
      <c r="R40" s="116"/>
      <c r="S40" s="108"/>
      <c r="T40" s="108"/>
      <c r="U40" s="108"/>
      <c r="V40" s="108"/>
      <c r="W40" s="116"/>
      <c r="X40" s="116"/>
      <c r="Y40" s="116"/>
      <c r="Z40" s="116"/>
      <c r="AA40" s="116"/>
      <c r="AB40" s="108"/>
      <c r="AC40" s="108"/>
      <c r="AD40" s="108"/>
      <c r="AE40" s="108"/>
      <c r="AF40" s="108"/>
      <c r="AG40" s="108"/>
      <c r="AH40" s="108"/>
      <c r="AI40" s="108"/>
      <c r="AJ40" s="108"/>
      <c r="AK40" s="108"/>
      <c r="AL40" s="108"/>
      <c r="AM40" s="108"/>
      <c r="AN40" s="148"/>
      <c r="AO40" s="108"/>
      <c r="AP40" s="108"/>
      <c r="AQ40" s="108"/>
      <c r="AR40" s="108"/>
      <c r="AS40" s="108"/>
      <c r="AT40" s="108"/>
      <c r="AU40" s="108"/>
      <c r="AV40" s="108"/>
      <c r="AW40" s="117"/>
    </row>
    <row r="41" spans="2:66" ht="17.100000000000001" customHeight="1">
      <c r="B41" s="842"/>
      <c r="C41" s="843"/>
      <c r="D41" s="843"/>
      <c r="E41" s="843"/>
      <c r="F41" s="843"/>
      <c r="G41" s="843"/>
      <c r="H41" s="844"/>
      <c r="I41" s="797"/>
      <c r="J41" s="798"/>
      <c r="K41" s="798"/>
      <c r="L41" s="798"/>
      <c r="M41" s="798"/>
      <c r="N41" s="169"/>
      <c r="O41" s="6"/>
      <c r="P41" s="6"/>
      <c r="Q41" s="6"/>
      <c r="R41" s="6"/>
      <c r="S41" s="9"/>
      <c r="T41" s="9"/>
      <c r="U41" s="9"/>
      <c r="V41" s="9"/>
      <c r="W41" s="6"/>
      <c r="X41" s="6"/>
      <c r="Y41" s="6"/>
      <c r="Z41" s="6"/>
      <c r="AA41" s="6"/>
      <c r="AB41" s="9"/>
      <c r="AC41" s="9"/>
      <c r="AD41" s="9"/>
      <c r="AE41" s="9"/>
      <c r="AF41" s="9"/>
      <c r="AG41" s="9"/>
      <c r="AH41" s="9"/>
      <c r="AI41" s="9"/>
      <c r="AJ41" s="9"/>
      <c r="AK41" s="9"/>
      <c r="AL41" s="9"/>
      <c r="AM41" s="9"/>
      <c r="AN41" s="14"/>
      <c r="AO41" s="9"/>
      <c r="AP41" s="9"/>
      <c r="AQ41" s="9"/>
      <c r="AR41" s="9"/>
      <c r="AS41" s="9"/>
      <c r="AT41" s="9"/>
      <c r="AU41" s="9"/>
      <c r="AV41" s="9"/>
      <c r="AW41" s="11"/>
    </row>
    <row r="42" spans="2:66" ht="17.100000000000001" customHeight="1">
      <c r="B42" s="821" t="s">
        <v>8</v>
      </c>
      <c r="C42" s="822"/>
      <c r="D42" s="822"/>
      <c r="E42" s="822"/>
      <c r="F42" s="822"/>
      <c r="G42" s="822"/>
      <c r="H42" s="823"/>
      <c r="I42" s="802" t="s">
        <v>10</v>
      </c>
      <c r="J42" s="803"/>
      <c r="K42" s="803"/>
      <c r="L42" s="803"/>
      <c r="M42" s="803"/>
      <c r="N42" s="169"/>
      <c r="O42" s="6"/>
      <c r="P42" s="6"/>
      <c r="Q42" s="6"/>
      <c r="R42" s="6"/>
      <c r="S42" s="9"/>
      <c r="T42" s="9"/>
      <c r="U42" s="9"/>
      <c r="V42" s="9"/>
      <c r="W42" s="6"/>
      <c r="X42" s="6"/>
      <c r="Y42" s="6"/>
      <c r="Z42" s="6"/>
      <c r="AA42" s="6"/>
      <c r="AB42" s="9"/>
      <c r="AC42" s="9"/>
      <c r="AD42" s="9"/>
      <c r="AE42" s="9"/>
      <c r="AF42" s="9"/>
      <c r="AG42" s="9"/>
      <c r="AH42" s="9"/>
      <c r="AI42" s="9"/>
      <c r="AJ42" s="9"/>
      <c r="AK42" s="9"/>
      <c r="AL42" s="9"/>
      <c r="AM42" s="9"/>
      <c r="AN42" s="805" t="s">
        <v>3</v>
      </c>
      <c r="AO42" s="9"/>
      <c r="AP42" s="9"/>
      <c r="AQ42" s="9"/>
      <c r="AR42" s="9"/>
      <c r="AS42" s="9"/>
      <c r="AT42" s="9"/>
      <c r="AU42" s="9"/>
      <c r="AV42" s="9"/>
      <c r="AW42" s="17"/>
    </row>
    <row r="43" spans="2:66" ht="12" customHeight="1">
      <c r="B43" s="845" t="s">
        <v>67</v>
      </c>
      <c r="C43" s="805"/>
      <c r="D43" s="805"/>
      <c r="E43" s="805"/>
      <c r="F43" s="805"/>
      <c r="G43" s="805"/>
      <c r="H43" s="846"/>
      <c r="I43" s="797"/>
      <c r="J43" s="798"/>
      <c r="K43" s="798"/>
      <c r="L43" s="798"/>
      <c r="M43" s="798"/>
      <c r="N43" s="118"/>
      <c r="O43" s="115"/>
      <c r="P43" s="115"/>
      <c r="Q43" s="115"/>
      <c r="R43" s="115"/>
      <c r="S43" s="58"/>
      <c r="T43" s="58"/>
      <c r="U43" s="58"/>
      <c r="V43" s="58"/>
      <c r="W43" s="115"/>
      <c r="X43" s="115"/>
      <c r="Y43" s="115"/>
      <c r="Z43" s="115"/>
      <c r="AA43" s="115"/>
      <c r="AB43" s="58"/>
      <c r="AC43" s="58"/>
      <c r="AD43" s="58"/>
      <c r="AE43" s="58"/>
      <c r="AF43" s="58"/>
      <c r="AG43" s="58"/>
      <c r="AH43" s="58"/>
      <c r="AI43" s="58"/>
      <c r="AJ43" s="58"/>
      <c r="AK43" s="58"/>
      <c r="AL43" s="58"/>
      <c r="AM43" s="58"/>
      <c r="AN43" s="798"/>
      <c r="AO43" s="58"/>
      <c r="AP43" s="58"/>
      <c r="AQ43" s="58"/>
      <c r="AR43" s="58"/>
      <c r="AS43" s="58"/>
      <c r="AT43" s="58"/>
      <c r="AU43" s="58"/>
      <c r="AV43" s="58"/>
      <c r="AW43" s="59"/>
    </row>
    <row r="44" spans="2:66" ht="21.95" customHeight="1">
      <c r="B44" s="847"/>
      <c r="C44" s="756"/>
      <c r="D44" s="756"/>
      <c r="E44" s="756"/>
      <c r="F44" s="756"/>
      <c r="G44" s="756"/>
      <c r="H44" s="757"/>
      <c r="I44" s="755" t="s">
        <v>2</v>
      </c>
      <c r="J44" s="756"/>
      <c r="K44" s="756"/>
      <c r="L44" s="756"/>
      <c r="M44" s="756"/>
      <c r="N44" s="120"/>
      <c r="R44" s="1" t="s">
        <v>87</v>
      </c>
      <c r="S44" s="72"/>
      <c r="T44" s="72"/>
      <c r="U44" s="72"/>
      <c r="V44" s="72"/>
      <c r="W44" s="1" t="s">
        <v>88</v>
      </c>
      <c r="AB44" s="72"/>
      <c r="AC44" s="72"/>
      <c r="AD44" s="72"/>
      <c r="AE44" s="72"/>
      <c r="AF44" s="72"/>
      <c r="AG44" s="72"/>
      <c r="AH44" s="72"/>
      <c r="AI44" s="72"/>
      <c r="AJ44" s="72"/>
      <c r="AK44" s="72"/>
      <c r="AL44" s="72"/>
      <c r="AM44" s="72"/>
      <c r="AN44" s="72"/>
      <c r="AO44" s="72"/>
      <c r="AP44" s="72"/>
      <c r="AQ44" s="72"/>
      <c r="AR44" s="72"/>
      <c r="AS44" s="72"/>
      <c r="AT44" s="72"/>
      <c r="AU44" s="72"/>
      <c r="AV44" s="72"/>
      <c r="AW44" s="12"/>
    </row>
    <row r="45" spans="2:66" ht="17.100000000000001" customHeight="1">
      <c r="B45" s="764" t="s">
        <v>12</v>
      </c>
      <c r="C45" s="765"/>
      <c r="D45" s="765"/>
      <c r="E45" s="765"/>
      <c r="F45" s="765"/>
      <c r="G45" s="765"/>
      <c r="H45" s="765"/>
      <c r="I45" s="765"/>
      <c r="J45" s="765"/>
      <c r="K45" s="765"/>
      <c r="L45" s="766"/>
      <c r="M45" s="752" t="s">
        <v>68</v>
      </c>
      <c r="N45" s="753"/>
      <c r="O45" s="753"/>
      <c r="P45" s="753"/>
      <c r="Q45" s="753"/>
      <c r="R45" s="121"/>
      <c r="S45" s="69"/>
      <c r="T45" s="69"/>
      <c r="U45" s="69"/>
      <c r="V45" s="69"/>
      <c r="W45" s="69"/>
      <c r="X45" s="69"/>
      <c r="Y45" s="69"/>
      <c r="Z45" s="69"/>
      <c r="AA45" s="69"/>
      <c r="AB45" s="69"/>
      <c r="AC45" s="69"/>
      <c r="AD45" s="753" t="s">
        <v>3</v>
      </c>
      <c r="AE45" s="61"/>
      <c r="AF45" s="126"/>
      <c r="AG45" s="853" t="s">
        <v>14</v>
      </c>
      <c r="AH45" s="765"/>
      <c r="AI45" s="765"/>
      <c r="AJ45" s="765"/>
      <c r="AK45" s="765"/>
      <c r="AL45" s="765"/>
      <c r="AM45" s="765"/>
      <c r="AN45" s="765"/>
      <c r="AO45" s="766"/>
      <c r="AP45" s="69"/>
      <c r="AQ45" s="69"/>
      <c r="AR45" s="69"/>
      <c r="AS45" s="69"/>
      <c r="AT45" s="69"/>
      <c r="AU45" s="69"/>
      <c r="AV45" s="69"/>
      <c r="AW45" s="70"/>
    </row>
    <row r="46" spans="2:66" ht="17.100000000000001" customHeight="1" thickBot="1">
      <c r="B46" s="848"/>
      <c r="C46" s="849"/>
      <c r="D46" s="849"/>
      <c r="E46" s="849"/>
      <c r="F46" s="849"/>
      <c r="G46" s="849"/>
      <c r="H46" s="849"/>
      <c r="I46" s="849"/>
      <c r="J46" s="849"/>
      <c r="K46" s="849"/>
      <c r="L46" s="850"/>
      <c r="M46" s="851"/>
      <c r="N46" s="852"/>
      <c r="O46" s="852"/>
      <c r="P46" s="852"/>
      <c r="Q46" s="852"/>
      <c r="R46" s="122"/>
      <c r="S46" s="22"/>
      <c r="T46" s="22"/>
      <c r="U46" s="22"/>
      <c r="V46" s="22"/>
      <c r="W46" s="22"/>
      <c r="X46" s="22"/>
      <c r="Y46" s="22"/>
      <c r="Z46" s="22"/>
      <c r="AA46" s="22"/>
      <c r="AB46" s="22"/>
      <c r="AC46" s="22"/>
      <c r="AD46" s="852"/>
      <c r="AE46" s="127"/>
      <c r="AF46" s="128"/>
      <c r="AG46" s="854"/>
      <c r="AH46" s="849"/>
      <c r="AI46" s="849"/>
      <c r="AJ46" s="849"/>
      <c r="AK46" s="849"/>
      <c r="AL46" s="849"/>
      <c r="AM46" s="849"/>
      <c r="AN46" s="849"/>
      <c r="AO46" s="850"/>
      <c r="AP46" s="22"/>
      <c r="AQ46" s="22"/>
      <c r="AR46" s="22"/>
      <c r="AS46" s="22"/>
      <c r="AT46" s="22"/>
      <c r="AU46" s="22"/>
      <c r="AV46" s="22"/>
      <c r="AW46" s="76"/>
    </row>
    <row r="47" spans="2:66" ht="17.100000000000001" customHeight="1">
      <c r="B47" s="588" t="s">
        <v>86</v>
      </c>
      <c r="C47" s="589"/>
      <c r="D47" s="590"/>
      <c r="E47" s="855" t="e">
        <f>VLOOKUP($BA$6,#REF!,31,FALSE)&amp;""</f>
        <v>#REF!</v>
      </c>
      <c r="F47" s="856"/>
      <c r="G47" s="856"/>
      <c r="H47" s="856"/>
      <c r="I47" s="856"/>
      <c r="J47" s="856"/>
      <c r="K47" s="856"/>
      <c r="L47" s="856"/>
      <c r="M47" s="856"/>
      <c r="N47" s="856"/>
      <c r="O47" s="856"/>
      <c r="P47" s="856"/>
      <c r="Q47" s="856"/>
      <c r="R47" s="856"/>
      <c r="S47" s="856"/>
      <c r="T47" s="856"/>
      <c r="U47" s="856"/>
      <c r="V47" s="856"/>
      <c r="W47" s="856"/>
      <c r="X47" s="856"/>
      <c r="Y47" s="856"/>
      <c r="Z47" s="856"/>
      <c r="AA47" s="856" t="e">
        <f>VLOOKUP($BA$6,#REF!,34,FALSE)&amp;""</f>
        <v>#REF!</v>
      </c>
      <c r="AB47" s="856"/>
      <c r="AC47" s="856"/>
      <c r="AD47" s="856"/>
      <c r="AE47" s="856"/>
      <c r="AF47" s="856"/>
      <c r="AG47" s="856"/>
      <c r="AH47" s="856"/>
      <c r="AI47" s="856"/>
      <c r="AJ47" s="856"/>
      <c r="AK47" s="856"/>
      <c r="AL47" s="856"/>
      <c r="AM47" s="856"/>
      <c r="AN47" s="856"/>
      <c r="AO47" s="856"/>
      <c r="AP47" s="856"/>
      <c r="AQ47" s="856"/>
      <c r="AR47" s="856"/>
      <c r="AS47" s="856"/>
      <c r="AT47" s="856"/>
      <c r="AU47" s="856"/>
      <c r="AV47" s="856"/>
      <c r="AW47" s="859"/>
    </row>
    <row r="48" spans="2:66" ht="17.100000000000001" customHeight="1">
      <c r="B48" s="538"/>
      <c r="C48" s="539"/>
      <c r="D48" s="540"/>
      <c r="E48" s="857"/>
      <c r="F48" s="858"/>
      <c r="G48" s="858"/>
      <c r="H48" s="858"/>
      <c r="I48" s="858"/>
      <c r="J48" s="858"/>
      <c r="K48" s="858"/>
      <c r="L48" s="858"/>
      <c r="M48" s="858"/>
      <c r="N48" s="858"/>
      <c r="O48" s="858"/>
      <c r="P48" s="858"/>
      <c r="Q48" s="858"/>
      <c r="R48" s="858"/>
      <c r="S48" s="858"/>
      <c r="T48" s="858"/>
      <c r="U48" s="858"/>
      <c r="V48" s="858"/>
      <c r="W48" s="858"/>
      <c r="X48" s="858"/>
      <c r="Y48" s="858"/>
      <c r="Z48" s="858"/>
      <c r="AA48" s="858"/>
      <c r="AB48" s="858"/>
      <c r="AC48" s="858"/>
      <c r="AD48" s="858"/>
      <c r="AE48" s="858"/>
      <c r="AF48" s="858"/>
      <c r="AG48" s="858"/>
      <c r="AH48" s="858"/>
      <c r="AI48" s="858"/>
      <c r="AJ48" s="858"/>
      <c r="AK48" s="858"/>
      <c r="AL48" s="858"/>
      <c r="AM48" s="858"/>
      <c r="AN48" s="858"/>
      <c r="AO48" s="858"/>
      <c r="AP48" s="858"/>
      <c r="AQ48" s="858"/>
      <c r="AR48" s="858"/>
      <c r="AS48" s="858"/>
      <c r="AT48" s="858"/>
      <c r="AU48" s="858"/>
      <c r="AV48" s="858"/>
      <c r="AW48" s="860"/>
    </row>
    <row r="49" spans="2:49" ht="17.100000000000001" customHeight="1">
      <c r="B49" s="538"/>
      <c r="C49" s="539"/>
      <c r="D49" s="540"/>
      <c r="E49" s="857" t="e">
        <f>VLOOKUP($BA$6,#REF!,32,FALSE)&amp;""</f>
        <v>#REF!</v>
      </c>
      <c r="F49" s="858"/>
      <c r="G49" s="858"/>
      <c r="H49" s="858"/>
      <c r="I49" s="858"/>
      <c r="J49" s="858"/>
      <c r="K49" s="858"/>
      <c r="L49" s="858"/>
      <c r="M49" s="858"/>
      <c r="N49" s="858"/>
      <c r="O49" s="858"/>
      <c r="P49" s="858"/>
      <c r="Q49" s="858"/>
      <c r="R49" s="858"/>
      <c r="S49" s="858"/>
      <c r="T49" s="858"/>
      <c r="U49" s="858"/>
      <c r="V49" s="858"/>
      <c r="W49" s="858"/>
      <c r="X49" s="858"/>
      <c r="Y49" s="858"/>
      <c r="Z49" s="858"/>
      <c r="AA49" s="858" t="e">
        <f>VLOOKUP($BA$6,#REF!,35,FALSE)&amp;""</f>
        <v>#REF!</v>
      </c>
      <c r="AB49" s="858"/>
      <c r="AC49" s="858"/>
      <c r="AD49" s="858"/>
      <c r="AE49" s="858"/>
      <c r="AF49" s="858"/>
      <c r="AG49" s="858"/>
      <c r="AH49" s="858"/>
      <c r="AI49" s="858"/>
      <c r="AJ49" s="858"/>
      <c r="AK49" s="858"/>
      <c r="AL49" s="858"/>
      <c r="AM49" s="858"/>
      <c r="AN49" s="858"/>
      <c r="AO49" s="858"/>
      <c r="AP49" s="858"/>
      <c r="AQ49" s="858"/>
      <c r="AR49" s="858"/>
      <c r="AS49" s="858"/>
      <c r="AT49" s="858"/>
      <c r="AU49" s="858"/>
      <c r="AV49" s="858"/>
      <c r="AW49" s="860"/>
    </row>
    <row r="50" spans="2:49" ht="17.100000000000001" customHeight="1">
      <c r="B50" s="538"/>
      <c r="C50" s="539"/>
      <c r="D50" s="540"/>
      <c r="E50" s="857"/>
      <c r="F50" s="858"/>
      <c r="G50" s="858"/>
      <c r="H50" s="858"/>
      <c r="I50" s="858"/>
      <c r="J50" s="858"/>
      <c r="K50" s="858"/>
      <c r="L50" s="858"/>
      <c r="M50" s="858"/>
      <c r="N50" s="858"/>
      <c r="O50" s="858"/>
      <c r="P50" s="858"/>
      <c r="Q50" s="858"/>
      <c r="R50" s="858"/>
      <c r="S50" s="858"/>
      <c r="T50" s="858"/>
      <c r="U50" s="858"/>
      <c r="V50" s="858"/>
      <c r="W50" s="858"/>
      <c r="X50" s="858"/>
      <c r="Y50" s="858"/>
      <c r="Z50" s="858"/>
      <c r="AA50" s="858"/>
      <c r="AB50" s="858"/>
      <c r="AC50" s="858"/>
      <c r="AD50" s="858"/>
      <c r="AE50" s="858"/>
      <c r="AF50" s="858"/>
      <c r="AG50" s="858"/>
      <c r="AH50" s="858"/>
      <c r="AI50" s="858"/>
      <c r="AJ50" s="858"/>
      <c r="AK50" s="858"/>
      <c r="AL50" s="858"/>
      <c r="AM50" s="858"/>
      <c r="AN50" s="858"/>
      <c r="AO50" s="858"/>
      <c r="AP50" s="858"/>
      <c r="AQ50" s="858"/>
      <c r="AR50" s="858"/>
      <c r="AS50" s="858"/>
      <c r="AT50" s="858"/>
      <c r="AU50" s="858"/>
      <c r="AV50" s="858"/>
      <c r="AW50" s="860"/>
    </row>
    <row r="51" spans="2:49" ht="17.100000000000001" customHeight="1">
      <c r="B51" s="538"/>
      <c r="C51" s="539"/>
      <c r="D51" s="540"/>
      <c r="E51" s="857" t="e">
        <f>VLOOKUP($BA$6,#REF!,33,FALSE)&amp;""</f>
        <v>#REF!</v>
      </c>
      <c r="F51" s="858"/>
      <c r="G51" s="858"/>
      <c r="H51" s="858"/>
      <c r="I51" s="858"/>
      <c r="J51" s="858"/>
      <c r="K51" s="858"/>
      <c r="L51" s="858"/>
      <c r="M51" s="858"/>
      <c r="N51" s="858"/>
      <c r="O51" s="858"/>
      <c r="P51" s="858"/>
      <c r="Q51" s="858"/>
      <c r="R51" s="858"/>
      <c r="S51" s="858"/>
      <c r="T51" s="858"/>
      <c r="U51" s="858"/>
      <c r="V51" s="858"/>
      <c r="W51" s="858"/>
      <c r="X51" s="858"/>
      <c r="Y51" s="858"/>
      <c r="Z51" s="858"/>
      <c r="AA51" s="858" t="e">
        <f>VLOOKUP($BA$6,#REF!,36,FALSE)&amp;""</f>
        <v>#REF!</v>
      </c>
      <c r="AB51" s="858"/>
      <c r="AC51" s="858"/>
      <c r="AD51" s="858"/>
      <c r="AE51" s="858"/>
      <c r="AF51" s="858"/>
      <c r="AG51" s="858"/>
      <c r="AH51" s="858"/>
      <c r="AI51" s="858"/>
      <c r="AJ51" s="858"/>
      <c r="AK51" s="858"/>
      <c r="AL51" s="858"/>
      <c r="AM51" s="858"/>
      <c r="AN51" s="858"/>
      <c r="AO51" s="858"/>
      <c r="AP51" s="858"/>
      <c r="AQ51" s="858"/>
      <c r="AR51" s="858"/>
      <c r="AS51" s="858"/>
      <c r="AT51" s="858"/>
      <c r="AU51" s="858"/>
      <c r="AV51" s="858"/>
      <c r="AW51" s="860"/>
    </row>
    <row r="52" spans="2:49" ht="17.100000000000001" customHeight="1">
      <c r="B52" s="541"/>
      <c r="C52" s="542"/>
      <c r="D52" s="543"/>
      <c r="E52" s="857"/>
      <c r="F52" s="858"/>
      <c r="G52" s="858"/>
      <c r="H52" s="858"/>
      <c r="I52" s="858"/>
      <c r="J52" s="858"/>
      <c r="K52" s="858"/>
      <c r="L52" s="858"/>
      <c r="M52" s="858"/>
      <c r="N52" s="858"/>
      <c r="O52" s="858"/>
      <c r="P52" s="858"/>
      <c r="Q52" s="858"/>
      <c r="R52" s="858"/>
      <c r="S52" s="858"/>
      <c r="T52" s="858"/>
      <c r="U52" s="858"/>
      <c r="V52" s="858"/>
      <c r="W52" s="858"/>
      <c r="X52" s="858"/>
      <c r="Y52" s="858"/>
      <c r="Z52" s="858"/>
      <c r="AA52" s="858"/>
      <c r="AB52" s="858"/>
      <c r="AC52" s="858"/>
      <c r="AD52" s="858"/>
      <c r="AE52" s="858"/>
      <c r="AF52" s="858"/>
      <c r="AG52" s="858"/>
      <c r="AH52" s="858"/>
      <c r="AI52" s="858"/>
      <c r="AJ52" s="858"/>
      <c r="AK52" s="858"/>
      <c r="AL52" s="858"/>
      <c r="AM52" s="858"/>
      <c r="AN52" s="858"/>
      <c r="AO52" s="858"/>
      <c r="AP52" s="858"/>
      <c r="AQ52" s="858"/>
      <c r="AR52" s="858"/>
      <c r="AS52" s="858"/>
      <c r="AT52" s="858"/>
      <c r="AU52" s="858"/>
      <c r="AV52" s="858"/>
      <c r="AW52" s="860"/>
    </row>
    <row r="53" spans="2:49" ht="17.100000000000001" customHeight="1">
      <c r="B53" s="861" t="s">
        <v>46</v>
      </c>
      <c r="C53" s="862"/>
      <c r="D53" s="863"/>
      <c r="E53" s="869" t="e">
        <f>VLOOKUP($BA$6,#REF!,37,FALSE)&amp;""</f>
        <v>#REF!</v>
      </c>
      <c r="F53" s="870"/>
      <c r="G53" s="870"/>
      <c r="H53" s="870"/>
      <c r="I53" s="870"/>
      <c r="J53" s="870"/>
      <c r="K53" s="870"/>
      <c r="L53" s="871"/>
      <c r="M53" s="68"/>
      <c r="N53" s="69"/>
      <c r="O53" s="69"/>
      <c r="P53" s="69"/>
      <c r="Q53" s="69"/>
      <c r="R53" s="69"/>
      <c r="S53" s="69"/>
      <c r="T53" s="69"/>
      <c r="U53" s="69"/>
      <c r="V53" s="61"/>
      <c r="W53" s="753" t="s">
        <v>15</v>
      </c>
      <c r="X53" s="754"/>
      <c r="Y53" s="434" t="s">
        <v>73</v>
      </c>
      <c r="Z53" s="435"/>
      <c r="AA53" s="435"/>
      <c r="AB53" s="435"/>
      <c r="AC53" s="435"/>
      <c r="AD53" s="435"/>
      <c r="AE53" s="435"/>
      <c r="AF53" s="435"/>
      <c r="AG53" s="88"/>
      <c r="AH53" s="89"/>
      <c r="AI53" s="89"/>
      <c r="AJ53" s="89"/>
      <c r="AK53" s="89"/>
      <c r="AL53" s="89"/>
      <c r="AM53" s="89"/>
      <c r="AN53" s="149"/>
      <c r="AO53" s="149"/>
      <c r="AP53" s="89"/>
      <c r="AQ53" s="89"/>
      <c r="AR53" s="149"/>
      <c r="AS53" s="149"/>
      <c r="AT53" s="89"/>
      <c r="AU53" s="89"/>
      <c r="AV53" s="149"/>
      <c r="AW53" s="150"/>
    </row>
    <row r="54" spans="2:49" ht="17.100000000000001" customHeight="1">
      <c r="B54" s="864"/>
      <c r="C54" s="865"/>
      <c r="D54" s="713"/>
      <c r="E54" s="872"/>
      <c r="F54" s="873"/>
      <c r="G54" s="873"/>
      <c r="H54" s="873"/>
      <c r="I54" s="873"/>
      <c r="J54" s="873"/>
      <c r="K54" s="873"/>
      <c r="L54" s="874"/>
      <c r="M54" s="71"/>
      <c r="N54" s="72"/>
      <c r="O54" s="72"/>
      <c r="P54" s="72"/>
      <c r="Q54" s="72"/>
      <c r="R54" s="72"/>
      <c r="S54" s="72"/>
      <c r="T54" s="72"/>
      <c r="U54" s="72"/>
      <c r="V54" s="77"/>
      <c r="W54" s="756"/>
      <c r="X54" s="757"/>
      <c r="Y54" s="437"/>
      <c r="Z54" s="438"/>
      <c r="AA54" s="438"/>
      <c r="AB54" s="438"/>
      <c r="AC54" s="438"/>
      <c r="AD54" s="438"/>
      <c r="AE54" s="438"/>
      <c r="AF54" s="438"/>
      <c r="AG54" s="90"/>
      <c r="AH54" s="91"/>
      <c r="AI54" s="91"/>
      <c r="AJ54" s="91"/>
      <c r="AK54" s="91"/>
      <c r="AL54" s="91"/>
      <c r="AM54" s="91"/>
      <c r="AN54" s="151"/>
      <c r="AO54" s="151"/>
      <c r="AP54" s="91"/>
      <c r="AQ54" s="91"/>
      <c r="AR54" s="151"/>
      <c r="AS54" s="151"/>
      <c r="AT54" s="91"/>
      <c r="AU54" s="91"/>
      <c r="AV54" s="151"/>
      <c r="AW54" s="152"/>
    </row>
    <row r="55" spans="2:49" ht="17.100000000000001" customHeight="1">
      <c r="B55" s="864"/>
      <c r="C55" s="865"/>
      <c r="D55" s="713"/>
      <c r="E55" s="869" t="e">
        <f>VLOOKUP($BA$6,#REF!,38,FALSE)&amp;""</f>
        <v>#REF!</v>
      </c>
      <c r="F55" s="870"/>
      <c r="G55" s="870"/>
      <c r="H55" s="870"/>
      <c r="I55" s="870"/>
      <c r="J55" s="870"/>
      <c r="K55" s="870"/>
      <c r="L55" s="871"/>
      <c r="M55" s="68"/>
      <c r="N55" s="69"/>
      <c r="O55" s="69"/>
      <c r="P55" s="69"/>
      <c r="Q55" s="69"/>
      <c r="R55" s="69"/>
      <c r="S55" s="69"/>
      <c r="T55" s="69"/>
      <c r="U55" s="69"/>
      <c r="V55" s="84"/>
      <c r="W55" s="753" t="s">
        <v>15</v>
      </c>
      <c r="X55" s="754"/>
      <c r="Y55" s="494" t="s">
        <v>45</v>
      </c>
      <c r="Z55" s="550"/>
      <c r="AA55" s="550"/>
      <c r="AB55" s="550"/>
      <c r="AC55" s="550"/>
      <c r="AD55" s="550"/>
      <c r="AE55" s="550"/>
      <c r="AF55" s="551"/>
      <c r="AG55" s="92"/>
      <c r="AH55" s="63"/>
      <c r="AI55" s="63"/>
      <c r="AJ55" s="63"/>
      <c r="AK55" s="63"/>
      <c r="AL55" s="63"/>
      <c r="AM55" s="63"/>
      <c r="AN55" s="149"/>
      <c r="AO55" s="149"/>
      <c r="AP55" s="93"/>
      <c r="AQ55" s="93"/>
      <c r="AR55" s="149"/>
      <c r="AS55" s="149"/>
      <c r="AT55" s="93"/>
      <c r="AU55" s="93"/>
      <c r="AV55" s="153"/>
      <c r="AW55" s="154"/>
    </row>
    <row r="56" spans="2:49" ht="17.100000000000001" customHeight="1">
      <c r="B56" s="864"/>
      <c r="C56" s="865"/>
      <c r="D56" s="713"/>
      <c r="E56" s="872"/>
      <c r="F56" s="873"/>
      <c r="G56" s="873"/>
      <c r="H56" s="873"/>
      <c r="I56" s="873"/>
      <c r="J56" s="873"/>
      <c r="K56" s="873"/>
      <c r="L56" s="874"/>
      <c r="M56" s="71"/>
      <c r="N56" s="72"/>
      <c r="O56" s="72"/>
      <c r="P56" s="72"/>
      <c r="Q56" s="72"/>
      <c r="R56" s="72"/>
      <c r="S56" s="72"/>
      <c r="T56" s="72"/>
      <c r="U56" s="72"/>
      <c r="V56" s="85"/>
      <c r="W56" s="756"/>
      <c r="X56" s="757"/>
      <c r="Y56" s="552"/>
      <c r="Z56" s="553"/>
      <c r="AA56" s="553"/>
      <c r="AB56" s="553"/>
      <c r="AC56" s="553"/>
      <c r="AD56" s="553"/>
      <c r="AE56" s="553"/>
      <c r="AF56" s="554"/>
      <c r="AG56" s="92"/>
      <c r="AH56" s="63"/>
      <c r="AI56" s="63"/>
      <c r="AJ56" s="63"/>
      <c r="AK56" s="63"/>
      <c r="AL56" s="63"/>
      <c r="AM56" s="63"/>
      <c r="AN56" s="151"/>
      <c r="AO56" s="151"/>
      <c r="AP56" s="95"/>
      <c r="AQ56" s="95"/>
      <c r="AR56" s="151"/>
      <c r="AS56" s="151"/>
      <c r="AT56" s="95"/>
      <c r="AU56" s="95"/>
      <c r="AV56" s="155"/>
      <c r="AW56" s="156"/>
    </row>
    <row r="57" spans="2:49" ht="17.100000000000001" customHeight="1">
      <c r="B57" s="864"/>
      <c r="C57" s="865"/>
      <c r="D57" s="713"/>
      <c r="E57" s="869" t="e">
        <f>VLOOKUP($BA$6,#REF!,39,FALSE)&amp;""</f>
        <v>#REF!</v>
      </c>
      <c r="F57" s="870"/>
      <c r="G57" s="870"/>
      <c r="H57" s="870"/>
      <c r="I57" s="870"/>
      <c r="J57" s="870"/>
      <c r="K57" s="870"/>
      <c r="L57" s="871"/>
      <c r="M57" s="68"/>
      <c r="N57" s="69"/>
      <c r="O57" s="69"/>
      <c r="P57" s="69"/>
      <c r="Q57" s="69"/>
      <c r="R57" s="69"/>
      <c r="S57" s="69"/>
      <c r="T57" s="69"/>
      <c r="U57" s="69"/>
      <c r="V57" s="84"/>
      <c r="W57" s="753" t="s">
        <v>15</v>
      </c>
      <c r="X57" s="754"/>
      <c r="Y57" s="494" t="s">
        <v>74</v>
      </c>
      <c r="Z57" s="550"/>
      <c r="AA57" s="550"/>
      <c r="AB57" s="550"/>
      <c r="AC57" s="550"/>
      <c r="AD57" s="550"/>
      <c r="AE57" s="550"/>
      <c r="AF57" s="551"/>
      <c r="AG57" s="97"/>
      <c r="AH57" s="98"/>
      <c r="AI57" s="98"/>
      <c r="AJ57" s="98"/>
      <c r="AK57" s="98"/>
      <c r="AL57" s="98"/>
      <c r="AM57" s="98"/>
      <c r="AN57" s="149"/>
      <c r="AO57" s="149"/>
      <c r="AP57" s="93"/>
      <c r="AQ57" s="93"/>
      <c r="AR57" s="149"/>
      <c r="AS57" s="149"/>
      <c r="AT57" s="93"/>
      <c r="AU57" s="93"/>
      <c r="AV57" s="153"/>
      <c r="AW57" s="154"/>
    </row>
    <row r="58" spans="2:49" ht="17.100000000000001" customHeight="1">
      <c r="B58" s="864"/>
      <c r="C58" s="865"/>
      <c r="D58" s="713"/>
      <c r="E58" s="872"/>
      <c r="F58" s="873"/>
      <c r="G58" s="873"/>
      <c r="H58" s="873"/>
      <c r="I58" s="873"/>
      <c r="J58" s="873"/>
      <c r="K58" s="873"/>
      <c r="L58" s="874"/>
      <c r="M58" s="71"/>
      <c r="N58" s="72"/>
      <c r="O58" s="72"/>
      <c r="P58" s="72"/>
      <c r="Q58" s="72"/>
      <c r="R58" s="72"/>
      <c r="S58" s="72"/>
      <c r="T58" s="72"/>
      <c r="U58" s="72"/>
      <c r="V58" s="85"/>
      <c r="W58" s="756"/>
      <c r="X58" s="757"/>
      <c r="Y58" s="552"/>
      <c r="Z58" s="553"/>
      <c r="AA58" s="553"/>
      <c r="AB58" s="553"/>
      <c r="AC58" s="553"/>
      <c r="AD58" s="553"/>
      <c r="AE58" s="553"/>
      <c r="AF58" s="554"/>
      <c r="AG58" s="99"/>
      <c r="AH58" s="100"/>
      <c r="AI58" s="100"/>
      <c r="AJ58" s="100"/>
      <c r="AK58" s="100"/>
      <c r="AL58" s="100"/>
      <c r="AM58" s="100"/>
      <c r="AN58" s="151"/>
      <c r="AO58" s="151"/>
      <c r="AP58" s="95"/>
      <c r="AQ58" s="95"/>
      <c r="AR58" s="151"/>
      <c r="AS58" s="151"/>
      <c r="AT58" s="95"/>
      <c r="AU58" s="95"/>
      <c r="AV58" s="155"/>
      <c r="AW58" s="156"/>
    </row>
    <row r="59" spans="2:49" ht="17.100000000000001" customHeight="1">
      <c r="B59" s="864"/>
      <c r="C59" s="865"/>
      <c r="D59" s="713"/>
      <c r="E59" s="881" t="e">
        <f>VLOOKUP($BA$6,#REF!,40,FALSE)&amp;""</f>
        <v>#REF!</v>
      </c>
      <c r="F59" s="882"/>
      <c r="G59" s="882"/>
      <c r="H59" s="882"/>
      <c r="I59" s="882"/>
      <c r="J59" s="882"/>
      <c r="K59" s="882"/>
      <c r="L59" s="883"/>
      <c r="M59" s="68"/>
      <c r="N59" s="69"/>
      <c r="O59" s="69"/>
      <c r="P59" s="69"/>
      <c r="Q59" s="69"/>
      <c r="R59" s="69"/>
      <c r="S59" s="69"/>
      <c r="T59" s="69"/>
      <c r="U59" s="69"/>
      <c r="V59" s="84"/>
      <c r="W59" s="753" t="s">
        <v>15</v>
      </c>
      <c r="X59" s="754"/>
      <c r="Y59" s="494" t="s">
        <v>75</v>
      </c>
      <c r="Z59" s="550"/>
      <c r="AA59" s="550"/>
      <c r="AB59" s="550"/>
      <c r="AC59" s="550"/>
      <c r="AD59" s="550"/>
      <c r="AE59" s="550"/>
      <c r="AF59" s="551"/>
      <c r="AG59" s="92"/>
      <c r="AH59" s="63"/>
      <c r="AI59" s="63"/>
      <c r="AJ59" s="63"/>
      <c r="AK59" s="63"/>
      <c r="AL59" s="63"/>
      <c r="AM59" s="63"/>
      <c r="AN59" s="149"/>
      <c r="AO59" s="149"/>
      <c r="AP59" s="63"/>
      <c r="AQ59" s="63"/>
      <c r="AR59" s="149"/>
      <c r="AS59" s="149"/>
      <c r="AT59" s="98"/>
      <c r="AU59" s="63"/>
      <c r="AV59" s="153"/>
      <c r="AW59" s="154"/>
    </row>
    <row r="60" spans="2:49" ht="17.100000000000001" customHeight="1">
      <c r="B60" s="864"/>
      <c r="C60" s="865"/>
      <c r="D60" s="713"/>
      <c r="E60" s="884"/>
      <c r="F60" s="885"/>
      <c r="G60" s="885"/>
      <c r="H60" s="885"/>
      <c r="I60" s="885"/>
      <c r="J60" s="885"/>
      <c r="K60" s="885"/>
      <c r="L60" s="886"/>
      <c r="M60" s="71"/>
      <c r="N60" s="72"/>
      <c r="O60" s="72"/>
      <c r="P60" s="72"/>
      <c r="Q60" s="72"/>
      <c r="R60" s="72"/>
      <c r="S60" s="72"/>
      <c r="T60" s="72"/>
      <c r="U60" s="72"/>
      <c r="V60" s="85"/>
      <c r="W60" s="756"/>
      <c r="X60" s="757"/>
      <c r="Y60" s="552"/>
      <c r="Z60" s="553"/>
      <c r="AA60" s="553"/>
      <c r="AB60" s="553"/>
      <c r="AC60" s="553"/>
      <c r="AD60" s="553"/>
      <c r="AE60" s="553"/>
      <c r="AF60" s="554"/>
      <c r="AG60" s="99"/>
      <c r="AH60" s="100"/>
      <c r="AI60" s="100"/>
      <c r="AJ60" s="100"/>
      <c r="AK60" s="100"/>
      <c r="AL60" s="100"/>
      <c r="AM60" s="100"/>
      <c r="AN60" s="151"/>
      <c r="AO60" s="151"/>
      <c r="AP60" s="100"/>
      <c r="AQ60" s="100"/>
      <c r="AR60" s="151"/>
      <c r="AS60" s="151"/>
      <c r="AT60" s="100"/>
      <c r="AU60" s="100"/>
      <c r="AV60" s="155"/>
      <c r="AW60" s="156"/>
    </row>
    <row r="61" spans="2:49" ht="17.100000000000001" customHeight="1">
      <c r="B61" s="864"/>
      <c r="C61" s="865"/>
      <c r="D61" s="713"/>
      <c r="E61" s="869" t="e">
        <f>VLOOKUP($BA$6,#REF!,41,FALSE)&amp;""</f>
        <v>#REF!</v>
      </c>
      <c r="F61" s="870"/>
      <c r="G61" s="870"/>
      <c r="H61" s="870"/>
      <c r="I61" s="870"/>
      <c r="J61" s="870"/>
      <c r="K61" s="870"/>
      <c r="L61" s="871"/>
      <c r="M61" s="68"/>
      <c r="N61" s="69"/>
      <c r="O61" s="69"/>
      <c r="P61" s="69"/>
      <c r="Q61" s="69"/>
      <c r="R61" s="69"/>
      <c r="S61" s="69"/>
      <c r="T61" s="69"/>
      <c r="U61" s="69"/>
      <c r="V61" s="61"/>
      <c r="W61" s="753" t="s">
        <v>15</v>
      </c>
      <c r="X61" s="754"/>
      <c r="Y61" s="434" t="s">
        <v>83</v>
      </c>
      <c r="Z61" s="435"/>
      <c r="AA61" s="435"/>
      <c r="AB61" s="435"/>
      <c r="AC61" s="435"/>
      <c r="AD61" s="435"/>
      <c r="AE61" s="435"/>
      <c r="AF61" s="436"/>
      <c r="AG61" s="434" t="s">
        <v>84</v>
      </c>
      <c r="AH61" s="435"/>
      <c r="AI61" s="435"/>
      <c r="AJ61" s="435"/>
      <c r="AK61" s="435"/>
      <c r="AL61" s="435"/>
      <c r="AM61" s="435"/>
      <c r="AN61" s="435"/>
      <c r="AO61" s="436"/>
      <c r="AP61" s="434" t="s">
        <v>85</v>
      </c>
      <c r="AQ61" s="435"/>
      <c r="AR61" s="435"/>
      <c r="AS61" s="435"/>
      <c r="AT61" s="435"/>
      <c r="AU61" s="435"/>
      <c r="AV61" s="435"/>
      <c r="AW61" s="436"/>
    </row>
    <row r="62" spans="2:49" ht="17.100000000000001" customHeight="1">
      <c r="B62" s="864"/>
      <c r="C62" s="865"/>
      <c r="D62" s="713"/>
      <c r="E62" s="872"/>
      <c r="F62" s="873"/>
      <c r="G62" s="873"/>
      <c r="H62" s="873"/>
      <c r="I62" s="873"/>
      <c r="J62" s="873"/>
      <c r="K62" s="873"/>
      <c r="L62" s="874"/>
      <c r="M62" s="71"/>
      <c r="N62" s="72"/>
      <c r="O62" s="72"/>
      <c r="P62" s="72"/>
      <c r="Q62" s="72"/>
      <c r="R62" s="72"/>
      <c r="S62" s="72"/>
      <c r="T62" s="72"/>
      <c r="U62" s="72"/>
      <c r="V62" s="77"/>
      <c r="W62" s="756"/>
      <c r="X62" s="757"/>
      <c r="Y62" s="162"/>
      <c r="Z62" s="149"/>
      <c r="AA62" s="149"/>
      <c r="AB62" s="149"/>
      <c r="AC62" s="149"/>
      <c r="AD62" s="149"/>
      <c r="AE62" s="149"/>
      <c r="AF62" s="150"/>
      <c r="AG62" s="162"/>
      <c r="AH62" s="149"/>
      <c r="AI62" s="149"/>
      <c r="AJ62" s="149"/>
      <c r="AK62" s="149"/>
      <c r="AL62" s="149"/>
      <c r="AM62" s="149"/>
      <c r="AN62" s="149"/>
      <c r="AO62" s="150"/>
      <c r="AP62" s="162"/>
      <c r="AQ62" s="149"/>
      <c r="AR62" s="149"/>
      <c r="AS62" s="149"/>
      <c r="AT62" s="149"/>
      <c r="AU62" s="149"/>
      <c r="AV62" s="149"/>
      <c r="AW62" s="150"/>
    </row>
    <row r="63" spans="2:49" ht="17.100000000000001" customHeight="1" thickBot="1">
      <c r="B63" s="864"/>
      <c r="C63" s="865"/>
      <c r="D63" s="713"/>
      <c r="E63" s="875" t="e">
        <f>VLOOKUP($BA$6,#REF!,42,FALSE)&amp;""</f>
        <v>#REF!</v>
      </c>
      <c r="F63" s="876"/>
      <c r="G63" s="876"/>
      <c r="H63" s="876"/>
      <c r="I63" s="876"/>
      <c r="J63" s="876"/>
      <c r="K63" s="876"/>
      <c r="L63" s="877"/>
      <c r="M63" s="68"/>
      <c r="N63" s="69"/>
      <c r="O63" s="69"/>
      <c r="P63" s="69"/>
      <c r="Q63" s="69"/>
      <c r="R63" s="69"/>
      <c r="S63" s="69"/>
      <c r="T63" s="69"/>
      <c r="U63" s="69"/>
      <c r="V63" s="9"/>
      <c r="W63" s="753" t="s">
        <v>15</v>
      </c>
      <c r="X63" s="754"/>
      <c r="Y63" s="101"/>
      <c r="Z63" s="102"/>
      <c r="AA63" s="102"/>
      <c r="AB63" s="102"/>
      <c r="AC63" s="102"/>
      <c r="AD63" s="102"/>
      <c r="AE63" s="63"/>
      <c r="AF63" s="63"/>
      <c r="AG63" s="92"/>
      <c r="AH63" s="63"/>
      <c r="AI63" s="63"/>
      <c r="AJ63" s="63"/>
      <c r="AK63" s="63"/>
      <c r="AL63" s="63"/>
      <c r="AM63" s="63"/>
      <c r="AN63" s="63"/>
      <c r="AO63" s="94"/>
      <c r="AP63" s="103"/>
      <c r="AQ63" s="93"/>
      <c r="AR63" s="93"/>
      <c r="AS63" s="93"/>
      <c r="AT63" s="93"/>
      <c r="AU63" s="93"/>
      <c r="AV63" s="93"/>
      <c r="AW63" s="94"/>
    </row>
    <row r="64" spans="2:49" ht="17.100000000000001" customHeight="1">
      <c r="B64" s="864"/>
      <c r="C64" s="865"/>
      <c r="D64" s="713"/>
      <c r="E64" s="878"/>
      <c r="F64" s="879"/>
      <c r="G64" s="879"/>
      <c r="H64" s="879"/>
      <c r="I64" s="879"/>
      <c r="J64" s="879"/>
      <c r="K64" s="879"/>
      <c r="L64" s="880"/>
      <c r="M64" s="71"/>
      <c r="N64" s="72"/>
      <c r="O64" s="72"/>
      <c r="P64" s="72"/>
      <c r="Q64" s="72"/>
      <c r="R64" s="72"/>
      <c r="S64" s="72"/>
      <c r="T64" s="72"/>
      <c r="U64" s="72"/>
      <c r="V64" s="72"/>
      <c r="W64" s="756"/>
      <c r="X64" s="757"/>
      <c r="Y64" s="101"/>
      <c r="Z64" s="102"/>
      <c r="AA64" s="102"/>
      <c r="AB64" s="102"/>
      <c r="AC64" s="102"/>
      <c r="AD64" s="102"/>
      <c r="AE64" s="63"/>
      <c r="AF64" s="63"/>
      <c r="AG64" s="92"/>
      <c r="AH64" s="63"/>
      <c r="AI64" s="63"/>
      <c r="AJ64" s="63"/>
      <c r="AK64" s="63"/>
      <c r="AL64" s="63"/>
      <c r="AM64" s="63"/>
      <c r="AN64" s="63"/>
      <c r="AO64" s="94"/>
      <c r="AP64" s="103"/>
      <c r="AQ64" s="93"/>
      <c r="AR64" s="93"/>
      <c r="AS64" s="93"/>
      <c r="AT64" s="93"/>
      <c r="AU64" s="93"/>
      <c r="AV64" s="93"/>
      <c r="AW64" s="94"/>
    </row>
    <row r="65" spans="2:49" ht="17.100000000000001" customHeight="1">
      <c r="B65" s="864"/>
      <c r="C65" s="865"/>
      <c r="D65" s="713"/>
      <c r="E65" s="869" t="e">
        <f>VLOOKUP($BA$6,#REF!,43,FALSE)&amp;""</f>
        <v>#REF!</v>
      </c>
      <c r="F65" s="870"/>
      <c r="G65" s="870"/>
      <c r="H65" s="870"/>
      <c r="I65" s="870"/>
      <c r="J65" s="870"/>
      <c r="K65" s="870"/>
      <c r="L65" s="871"/>
      <c r="M65" s="68"/>
      <c r="N65" s="69"/>
      <c r="O65" s="69"/>
      <c r="P65" s="69"/>
      <c r="Q65" s="69"/>
      <c r="R65" s="69"/>
      <c r="S65" s="69"/>
      <c r="T65" s="69"/>
      <c r="U65" s="69"/>
      <c r="V65" s="9"/>
      <c r="W65" s="753" t="s">
        <v>15</v>
      </c>
      <c r="X65" s="754"/>
      <c r="Y65" s="101"/>
      <c r="Z65" s="102"/>
      <c r="AA65" s="102"/>
      <c r="AB65" s="102"/>
      <c r="AC65" s="102"/>
      <c r="AD65" s="102"/>
      <c r="AE65" s="63"/>
      <c r="AF65" s="63"/>
      <c r="AG65" s="92"/>
      <c r="AH65" s="63"/>
      <c r="AI65" s="63"/>
      <c r="AJ65" s="63"/>
      <c r="AK65" s="63"/>
      <c r="AL65" s="63"/>
      <c r="AM65" s="63"/>
      <c r="AN65" s="63"/>
      <c r="AO65" s="94"/>
      <c r="AP65" s="103"/>
      <c r="AQ65" s="93"/>
      <c r="AR65" s="93"/>
      <c r="AS65" s="93"/>
      <c r="AT65" s="93"/>
      <c r="AU65" s="93"/>
      <c r="AV65" s="93"/>
      <c r="AW65" s="94"/>
    </row>
    <row r="66" spans="2:49" ht="17.100000000000001" customHeight="1">
      <c r="B66" s="864"/>
      <c r="C66" s="865"/>
      <c r="D66" s="713"/>
      <c r="E66" s="872"/>
      <c r="F66" s="873"/>
      <c r="G66" s="873"/>
      <c r="H66" s="873"/>
      <c r="I66" s="873"/>
      <c r="J66" s="873"/>
      <c r="K66" s="873"/>
      <c r="L66" s="874"/>
      <c r="M66" s="71"/>
      <c r="N66" s="72"/>
      <c r="O66" s="72"/>
      <c r="P66" s="72"/>
      <c r="Q66" s="72"/>
      <c r="R66" s="72"/>
      <c r="S66" s="72"/>
      <c r="T66" s="72"/>
      <c r="U66" s="72"/>
      <c r="V66" s="72"/>
      <c r="W66" s="756"/>
      <c r="X66" s="757"/>
      <c r="Y66" s="90"/>
      <c r="Z66" s="91"/>
      <c r="AA66" s="91"/>
      <c r="AB66" s="91"/>
      <c r="AC66" s="91"/>
      <c r="AD66" s="91"/>
      <c r="AE66" s="100"/>
      <c r="AF66" s="100"/>
      <c r="AG66" s="99"/>
      <c r="AH66" s="100"/>
      <c r="AI66" s="100"/>
      <c r="AJ66" s="100"/>
      <c r="AK66" s="100"/>
      <c r="AL66" s="100"/>
      <c r="AM66" s="100"/>
      <c r="AN66" s="100"/>
      <c r="AO66" s="96"/>
      <c r="AP66" s="104"/>
      <c r="AQ66" s="95"/>
      <c r="AR66" s="95"/>
      <c r="AS66" s="95"/>
      <c r="AT66" s="95"/>
      <c r="AU66" s="95"/>
      <c r="AV66" s="95"/>
      <c r="AW66" s="96"/>
    </row>
    <row r="67" spans="2:49" ht="17.100000000000001" customHeight="1">
      <c r="B67" s="864"/>
      <c r="C67" s="865"/>
      <c r="D67" s="713"/>
      <c r="E67" s="869" t="e">
        <f>VLOOKUP($BA$6,#REF!,44,FALSE)&amp;""</f>
        <v>#REF!</v>
      </c>
      <c r="F67" s="870"/>
      <c r="G67" s="870"/>
      <c r="H67" s="870"/>
      <c r="I67" s="870"/>
      <c r="J67" s="870"/>
      <c r="K67" s="870"/>
      <c r="L67" s="871"/>
      <c r="M67" s="68"/>
      <c r="N67" s="69"/>
      <c r="O67" s="69"/>
      <c r="P67" s="69"/>
      <c r="Q67" s="69"/>
      <c r="R67" s="69"/>
      <c r="S67" s="69"/>
      <c r="T67" s="69"/>
      <c r="U67" s="69"/>
      <c r="V67" s="61"/>
      <c r="W67" s="753" t="s">
        <v>15</v>
      </c>
      <c r="X67" s="754"/>
      <c r="Y67" s="571" t="s">
        <v>82</v>
      </c>
      <c r="Z67" s="572"/>
      <c r="AA67" s="573"/>
      <c r="AB67" s="893" t="e">
        <f>VLOOKUP($BA$6,#REF!,46,FALSE)&amp;""</f>
        <v>#REF!</v>
      </c>
      <c r="AC67" s="894"/>
      <c r="AD67" s="894"/>
      <c r="AE67" s="894"/>
      <c r="AF67" s="894"/>
      <c r="AG67" s="894"/>
      <c r="AH67" s="894"/>
      <c r="AI67" s="211"/>
      <c r="AJ67" s="894" t="e">
        <f>VLOOKUP($BA$6,#REF!,47,FALSE)&amp;""</f>
        <v>#REF!</v>
      </c>
      <c r="AK67" s="894"/>
      <c r="AL67" s="894"/>
      <c r="AM67" s="894"/>
      <c r="AN67" s="894"/>
      <c r="AO67" s="894"/>
      <c r="AP67" s="894"/>
      <c r="AQ67" s="894" t="e">
        <f>VLOOKUP($BA$6,#REF!,48,FALSE)&amp;""</f>
        <v>#REF!</v>
      </c>
      <c r="AR67" s="894"/>
      <c r="AS67" s="894"/>
      <c r="AT67" s="894"/>
      <c r="AU67" s="894"/>
      <c r="AV67" s="894"/>
      <c r="AW67" s="895"/>
    </row>
    <row r="68" spans="2:49" ht="17.100000000000001" customHeight="1">
      <c r="B68" s="864"/>
      <c r="C68" s="865"/>
      <c r="D68" s="713"/>
      <c r="E68" s="872"/>
      <c r="F68" s="873"/>
      <c r="G68" s="873"/>
      <c r="H68" s="873"/>
      <c r="I68" s="873"/>
      <c r="J68" s="873"/>
      <c r="K68" s="873"/>
      <c r="L68" s="874"/>
      <c r="M68" s="71"/>
      <c r="N68" s="72"/>
      <c r="O68" s="72"/>
      <c r="P68" s="72"/>
      <c r="Q68" s="72"/>
      <c r="R68" s="72"/>
      <c r="S68" s="72"/>
      <c r="T68" s="72"/>
      <c r="U68" s="72"/>
      <c r="V68" s="77"/>
      <c r="W68" s="756"/>
      <c r="X68" s="757"/>
      <c r="Y68" s="574"/>
      <c r="Z68" s="575"/>
      <c r="AA68" s="576"/>
      <c r="AB68" s="889"/>
      <c r="AC68" s="887"/>
      <c r="AD68" s="887"/>
      <c r="AE68" s="887"/>
      <c r="AF68" s="887"/>
      <c r="AG68" s="887"/>
      <c r="AH68" s="887"/>
      <c r="AI68" s="212"/>
      <c r="AJ68" s="887"/>
      <c r="AK68" s="887"/>
      <c r="AL68" s="887"/>
      <c r="AM68" s="887"/>
      <c r="AN68" s="887"/>
      <c r="AO68" s="887"/>
      <c r="AP68" s="887"/>
      <c r="AQ68" s="887"/>
      <c r="AR68" s="887"/>
      <c r="AS68" s="887"/>
      <c r="AT68" s="887"/>
      <c r="AU68" s="887"/>
      <c r="AV68" s="887"/>
      <c r="AW68" s="888"/>
    </row>
    <row r="69" spans="2:49" ht="17.100000000000001" customHeight="1">
      <c r="B69" s="864"/>
      <c r="C69" s="865"/>
      <c r="D69" s="713"/>
      <c r="E69" s="869" t="e">
        <f>VLOOKUP($BA$6,#REF!,45,FALSE)&amp;""</f>
        <v>#REF!</v>
      </c>
      <c r="F69" s="870"/>
      <c r="G69" s="870"/>
      <c r="H69" s="870"/>
      <c r="I69" s="870"/>
      <c r="J69" s="870"/>
      <c r="K69" s="870"/>
      <c r="L69" s="871"/>
      <c r="M69" s="68"/>
      <c r="N69" s="69"/>
      <c r="O69" s="69"/>
      <c r="P69" s="69"/>
      <c r="Q69" s="69"/>
      <c r="R69" s="69"/>
      <c r="S69" s="69"/>
      <c r="T69" s="69"/>
      <c r="U69" s="69"/>
      <c r="V69" s="9"/>
      <c r="W69" s="753" t="s">
        <v>15</v>
      </c>
      <c r="X69" s="754"/>
      <c r="Y69" s="574"/>
      <c r="Z69" s="575"/>
      <c r="AA69" s="576"/>
      <c r="AB69" s="889" t="e">
        <f>VLOOKUP($BA$6,#REF!,49,FALSE)&amp;""</f>
        <v>#REF!</v>
      </c>
      <c r="AC69" s="887"/>
      <c r="AD69" s="887"/>
      <c r="AE69" s="887"/>
      <c r="AF69" s="887"/>
      <c r="AG69" s="887"/>
      <c r="AH69" s="887"/>
      <c r="AI69" s="212"/>
      <c r="AJ69" s="887" t="e">
        <f>VLOOKUP($BA$6,#REF!,50,FALSE)&amp;""</f>
        <v>#REF!</v>
      </c>
      <c r="AK69" s="887"/>
      <c r="AL69" s="887"/>
      <c r="AM69" s="887"/>
      <c r="AN69" s="887"/>
      <c r="AO69" s="887"/>
      <c r="AP69" s="887"/>
      <c r="AQ69" s="887" t="e">
        <f>VLOOKUP($BA$6,#REF!,51,FALSE)&amp;""</f>
        <v>#REF!</v>
      </c>
      <c r="AR69" s="887"/>
      <c r="AS69" s="887"/>
      <c r="AT69" s="887"/>
      <c r="AU69" s="887"/>
      <c r="AV69" s="887"/>
      <c r="AW69" s="888"/>
    </row>
    <row r="70" spans="2:49" ht="17.100000000000001" customHeight="1">
      <c r="B70" s="864"/>
      <c r="C70" s="865"/>
      <c r="D70" s="713"/>
      <c r="E70" s="872"/>
      <c r="F70" s="873"/>
      <c r="G70" s="873"/>
      <c r="H70" s="873"/>
      <c r="I70" s="873"/>
      <c r="J70" s="873"/>
      <c r="K70" s="873"/>
      <c r="L70" s="874"/>
      <c r="M70" s="71"/>
      <c r="N70" s="72"/>
      <c r="O70" s="72"/>
      <c r="P70" s="72"/>
      <c r="Q70" s="72"/>
      <c r="R70" s="72"/>
      <c r="S70" s="72"/>
      <c r="T70" s="72"/>
      <c r="U70" s="72"/>
      <c r="V70" s="72"/>
      <c r="W70" s="756"/>
      <c r="X70" s="757"/>
      <c r="Y70" s="574"/>
      <c r="Z70" s="575"/>
      <c r="AA70" s="576"/>
      <c r="AB70" s="889"/>
      <c r="AC70" s="887"/>
      <c r="AD70" s="887"/>
      <c r="AE70" s="887"/>
      <c r="AF70" s="887"/>
      <c r="AG70" s="887"/>
      <c r="AH70" s="887"/>
      <c r="AI70" s="212"/>
      <c r="AJ70" s="887"/>
      <c r="AK70" s="887"/>
      <c r="AL70" s="887"/>
      <c r="AM70" s="887"/>
      <c r="AN70" s="887"/>
      <c r="AO70" s="887"/>
      <c r="AP70" s="887"/>
      <c r="AQ70" s="887"/>
      <c r="AR70" s="887"/>
      <c r="AS70" s="887"/>
      <c r="AT70" s="887"/>
      <c r="AU70" s="887"/>
      <c r="AV70" s="887"/>
      <c r="AW70" s="888"/>
    </row>
    <row r="71" spans="2:49" ht="17.100000000000001" customHeight="1">
      <c r="B71" s="864"/>
      <c r="C71" s="865"/>
      <c r="D71" s="713"/>
      <c r="E71" s="752" t="s">
        <v>47</v>
      </c>
      <c r="F71" s="753"/>
      <c r="G71" s="753"/>
      <c r="H71" s="753"/>
      <c r="I71" s="753"/>
      <c r="J71" s="753"/>
      <c r="K71" s="753"/>
      <c r="L71" s="754"/>
      <c r="M71" s="68"/>
      <c r="N71" s="69"/>
      <c r="O71" s="69"/>
      <c r="P71" s="69"/>
      <c r="Q71" s="69"/>
      <c r="R71" s="69"/>
      <c r="S71" s="69"/>
      <c r="T71" s="69"/>
      <c r="U71" s="69"/>
      <c r="V71" s="9"/>
      <c r="W71" s="753" t="s">
        <v>15</v>
      </c>
      <c r="X71" s="754"/>
      <c r="Y71" s="574"/>
      <c r="Z71" s="575"/>
      <c r="AA71" s="576"/>
      <c r="AB71" s="889" t="e">
        <f>VLOOKUP($BA$6,#REF!,52,FALSE)&amp;""</f>
        <v>#REF!</v>
      </c>
      <c r="AC71" s="887"/>
      <c r="AD71" s="887"/>
      <c r="AE71" s="887"/>
      <c r="AF71" s="887"/>
      <c r="AG71" s="887"/>
      <c r="AH71" s="887"/>
      <c r="AI71" s="212"/>
      <c r="AJ71" s="887" t="e">
        <f>VLOOKUP($BA$6,#REF!,53,FALSE)&amp;""</f>
        <v>#REF!</v>
      </c>
      <c r="AK71" s="887"/>
      <c r="AL71" s="887"/>
      <c r="AM71" s="887"/>
      <c r="AN71" s="887"/>
      <c r="AO71" s="887"/>
      <c r="AP71" s="887"/>
      <c r="AQ71" s="887" t="e">
        <f>VLOOKUP($BA$6,#REF!,54,FALSE)&amp;""</f>
        <v>#REF!</v>
      </c>
      <c r="AR71" s="887"/>
      <c r="AS71" s="887"/>
      <c r="AT71" s="887"/>
      <c r="AU71" s="887"/>
      <c r="AV71" s="887"/>
      <c r="AW71" s="888"/>
    </row>
    <row r="72" spans="2:49" ht="17.100000000000001" customHeight="1">
      <c r="B72" s="866"/>
      <c r="C72" s="867"/>
      <c r="D72" s="868"/>
      <c r="E72" s="755"/>
      <c r="F72" s="756"/>
      <c r="G72" s="756"/>
      <c r="H72" s="756"/>
      <c r="I72" s="756"/>
      <c r="J72" s="756"/>
      <c r="K72" s="756"/>
      <c r="L72" s="757"/>
      <c r="M72" s="71"/>
      <c r="N72" s="72"/>
      <c r="O72" s="72"/>
      <c r="P72" s="72"/>
      <c r="Q72" s="72"/>
      <c r="R72" s="72"/>
      <c r="S72" s="72"/>
      <c r="T72" s="72"/>
      <c r="U72" s="72"/>
      <c r="V72" s="72"/>
      <c r="W72" s="756"/>
      <c r="X72" s="757"/>
      <c r="Y72" s="577"/>
      <c r="Z72" s="578"/>
      <c r="AA72" s="579"/>
      <c r="AB72" s="890"/>
      <c r="AC72" s="891"/>
      <c r="AD72" s="891"/>
      <c r="AE72" s="891"/>
      <c r="AF72" s="891"/>
      <c r="AG72" s="891"/>
      <c r="AH72" s="891"/>
      <c r="AI72" s="213"/>
      <c r="AJ72" s="891"/>
      <c r="AK72" s="891"/>
      <c r="AL72" s="891"/>
      <c r="AM72" s="891"/>
      <c r="AN72" s="891"/>
      <c r="AO72" s="891"/>
      <c r="AP72" s="891"/>
      <c r="AQ72" s="891"/>
      <c r="AR72" s="891"/>
      <c r="AS72" s="891"/>
      <c r="AT72" s="891"/>
      <c r="AU72" s="891"/>
      <c r="AV72" s="891"/>
      <c r="AW72" s="892"/>
    </row>
    <row r="73" spans="2:49" ht="17.100000000000001" customHeight="1">
      <c r="AH73" s="34" t="s">
        <v>28</v>
      </c>
      <c r="AI73" s="34"/>
    </row>
    <row r="74" spans="2:49" ht="15" customHeight="1"/>
    <row r="75" spans="2:49" ht="15" customHeight="1"/>
    <row r="76" spans="2:49" ht="15" customHeight="1"/>
    <row r="77" spans="2:49" ht="15" customHeight="1"/>
    <row r="78" spans="2:49" ht="15" customHeight="1"/>
    <row r="79" spans="2:49" ht="15" customHeight="1"/>
    <row r="80" spans="2:49"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sheetData>
  <mergeCells count="112">
    <mergeCell ref="W59:X60"/>
    <mergeCell ref="Y59:AF60"/>
    <mergeCell ref="E61:L62"/>
    <mergeCell ref="W61:X62"/>
    <mergeCell ref="Y61:AF61"/>
    <mergeCell ref="AQ69:AW70"/>
    <mergeCell ref="E71:L72"/>
    <mergeCell ref="W71:X72"/>
    <mergeCell ref="AB71:AH72"/>
    <mergeCell ref="AJ71:AP72"/>
    <mergeCell ref="AQ71:AW72"/>
    <mergeCell ref="E67:L68"/>
    <mergeCell ref="W67:X68"/>
    <mergeCell ref="Y67:AA72"/>
    <mergeCell ref="AB67:AH68"/>
    <mergeCell ref="AJ67:AP68"/>
    <mergeCell ref="AQ67:AW68"/>
    <mergeCell ref="E69:L70"/>
    <mergeCell ref="W69:X70"/>
    <mergeCell ref="AB69:AH70"/>
    <mergeCell ref="AJ69:AP70"/>
    <mergeCell ref="B47:D52"/>
    <mergeCell ref="E47:Z48"/>
    <mergeCell ref="AA47:AW48"/>
    <mergeCell ref="E49:Z50"/>
    <mergeCell ref="AA49:AW50"/>
    <mergeCell ref="E51:Z52"/>
    <mergeCell ref="AA51:AW52"/>
    <mergeCell ref="B53:D72"/>
    <mergeCell ref="E53:L54"/>
    <mergeCell ref="W53:X54"/>
    <mergeCell ref="Y53:AF54"/>
    <mergeCell ref="E55:L56"/>
    <mergeCell ref="W55:X56"/>
    <mergeCell ref="Y55:AF56"/>
    <mergeCell ref="E57:L58"/>
    <mergeCell ref="W57:X58"/>
    <mergeCell ref="AG61:AO61"/>
    <mergeCell ref="AP61:AW61"/>
    <mergeCell ref="E63:L64"/>
    <mergeCell ref="W63:X64"/>
    <mergeCell ref="E65:L66"/>
    <mergeCell ref="W65:X66"/>
    <mergeCell ref="Y57:AF58"/>
    <mergeCell ref="E59:L60"/>
    <mergeCell ref="B42:H42"/>
    <mergeCell ref="I42:M43"/>
    <mergeCell ref="AN42:AN43"/>
    <mergeCell ref="B43:H44"/>
    <mergeCell ref="I44:M44"/>
    <mergeCell ref="B45:L46"/>
    <mergeCell ref="M45:Q46"/>
    <mergeCell ref="AD45:AD46"/>
    <mergeCell ref="AG45:AO46"/>
    <mergeCell ref="B34:H34"/>
    <mergeCell ref="I34:V35"/>
    <mergeCell ref="W34:AA35"/>
    <mergeCell ref="AB34:AW35"/>
    <mergeCell ref="B35:H35"/>
    <mergeCell ref="B36:L37"/>
    <mergeCell ref="M36:AW37"/>
    <mergeCell ref="B38:H41"/>
    <mergeCell ref="I38:M39"/>
    <mergeCell ref="I40:M41"/>
    <mergeCell ref="B28:H29"/>
    <mergeCell ref="B30:H33"/>
    <mergeCell ref="I30:AD31"/>
    <mergeCell ref="AE30:AE33"/>
    <mergeCell ref="AF30:AJ33"/>
    <mergeCell ref="AK30:AK33"/>
    <mergeCell ref="C17:AV19"/>
    <mergeCell ref="B21:H27"/>
    <mergeCell ref="I21:M22"/>
    <mergeCell ref="I23:M23"/>
    <mergeCell ref="I24:M26"/>
    <mergeCell ref="AN24:AN26"/>
    <mergeCell ref="I27:M27"/>
    <mergeCell ref="AL30:AO33"/>
    <mergeCell ref="AP30:AQ33"/>
    <mergeCell ref="AR30:AW33"/>
    <mergeCell ref="I32:AD33"/>
    <mergeCell ref="BA6:BG10"/>
    <mergeCell ref="C11:AC12"/>
    <mergeCell ref="AL13:AW14"/>
    <mergeCell ref="C14:V15"/>
    <mergeCell ref="AO2:AW3"/>
    <mergeCell ref="C3:E7"/>
    <mergeCell ref="F3:H7"/>
    <mergeCell ref="I3:K7"/>
    <mergeCell ref="L3:N7"/>
    <mergeCell ref="O3:Q7"/>
    <mergeCell ref="R3:T7"/>
    <mergeCell ref="U3:W7"/>
    <mergeCell ref="X3:Z7"/>
    <mergeCell ref="AA3:AC7"/>
    <mergeCell ref="R2:T2"/>
    <mergeCell ref="U2:W2"/>
    <mergeCell ref="X2:Z2"/>
    <mergeCell ref="AA2:AC2"/>
    <mergeCell ref="AD2:AF2"/>
    <mergeCell ref="AJ2:AN3"/>
    <mergeCell ref="AD3:AF7"/>
    <mergeCell ref="AJ4:AN5"/>
    <mergeCell ref="B2:B7"/>
    <mergeCell ref="C2:E2"/>
    <mergeCell ref="F2:H2"/>
    <mergeCell ref="I2:K2"/>
    <mergeCell ref="L2:N2"/>
    <mergeCell ref="O2:Q2"/>
    <mergeCell ref="AO4:AW5"/>
    <mergeCell ref="AJ6:AN7"/>
    <mergeCell ref="AO6:AW7"/>
  </mergeCells>
  <phoneticPr fontId="1"/>
  <conditionalFormatting sqref="B2:B7">
    <cfRule type="expression" dxfId="22" priority="11">
      <formula>OR($B$2:$B$2&lt;&gt;"")</formula>
    </cfRule>
  </conditionalFormatting>
  <conditionalFormatting sqref="C2:E7">
    <cfRule type="expression" dxfId="21" priority="10">
      <formula>OR($C$2:$E$2&lt;&gt;"")</formula>
    </cfRule>
  </conditionalFormatting>
  <conditionalFormatting sqref="F2:H7">
    <cfRule type="expression" dxfId="20" priority="9">
      <formula>OR($F$2:$H$2&lt;&gt;"")</formula>
    </cfRule>
  </conditionalFormatting>
  <conditionalFormatting sqref="I2:K7">
    <cfRule type="expression" dxfId="19" priority="8">
      <formula>OR($I$2:$K$2&lt;&gt;"")</formula>
    </cfRule>
  </conditionalFormatting>
  <conditionalFormatting sqref="L2:N7">
    <cfRule type="expression" dxfId="18" priority="7">
      <formula>OR($L$2:$N$2&lt;&gt;"")</formula>
    </cfRule>
  </conditionalFormatting>
  <conditionalFormatting sqref="O2:Q7">
    <cfRule type="expression" dxfId="17" priority="6">
      <formula>OR($O$2:$Q$2&lt;&gt;"")</formula>
    </cfRule>
  </conditionalFormatting>
  <conditionalFormatting sqref="R2:T7">
    <cfRule type="expression" dxfId="16" priority="5">
      <formula>OR($R$2:$T$2&lt;&gt;"")</formula>
    </cfRule>
  </conditionalFormatting>
  <conditionalFormatting sqref="U2:W7">
    <cfRule type="expression" dxfId="15" priority="4">
      <formula>OR($U$2:$W$2&lt;&gt;"")</formula>
    </cfRule>
  </conditionalFormatting>
  <conditionalFormatting sqref="X2:Z7">
    <cfRule type="expression" dxfId="14" priority="3">
      <formula>OR($X$2:$Z$2&lt;&gt;"")</formula>
    </cfRule>
  </conditionalFormatting>
  <conditionalFormatting sqref="AA2:AC7">
    <cfRule type="expression" dxfId="13" priority="2">
      <formula>OR($AA$2:$AC$2&lt;&gt;"")</formula>
    </cfRule>
  </conditionalFormatting>
  <conditionalFormatting sqref="AD2:AF7">
    <cfRule type="expression" dxfId="12" priority="1">
      <formula>OR($AD$2:$AF$2&lt;&gt;"")</formula>
    </cfRule>
  </conditionalFormatting>
  <dataValidations count="1">
    <dataValidation type="list" allowBlank="1" showInputMessage="1" showErrorMessage="1" sqref="BA6">
      <formula1>#REF!</formula1>
    </dataValidation>
  </dataValidations>
  <printOptions horizontalCentered="1" verticalCentered="1"/>
  <pageMargins left="0.6692913385826772" right="0" top="0" bottom="0" header="0.31496062992125984" footer="0.31496062992125984"/>
  <pageSetup paperSize="9" scale="76" orientation="portrait" cellComments="asDisplayed"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Y150"/>
  <sheetViews>
    <sheetView showGridLines="0" zoomScaleNormal="100" zoomScaleSheetLayoutView="100" workbookViewId="0">
      <selection activeCell="BC18" sqref="BC18"/>
    </sheetView>
  </sheetViews>
  <sheetFormatPr defaultColWidth="9" defaultRowHeight="13.5"/>
  <cols>
    <col min="1" max="1" width="0.375" style="1" customWidth="1"/>
    <col min="2" max="3" width="2.5" style="1" customWidth="1"/>
    <col min="4" max="6" width="2.625" style="1" customWidth="1"/>
    <col min="7" max="17" width="2.875" style="1" customWidth="1"/>
    <col min="18" max="18" width="2.625" style="1" customWidth="1"/>
    <col min="19" max="32" width="2.875" style="1" customWidth="1"/>
    <col min="33" max="33" width="0.375" style="1" customWidth="1"/>
    <col min="34" max="34" width="2.875" style="1" customWidth="1"/>
    <col min="35" max="77" width="2.625" style="1" customWidth="1"/>
    <col min="78" max="16384" width="9" style="1"/>
  </cols>
  <sheetData>
    <row r="1" spans="2:77" ht="5.25" customHeight="1">
      <c r="AY1" s="30"/>
      <c r="AZ1" s="30"/>
      <c r="BA1" s="30"/>
      <c r="BB1" s="30"/>
      <c r="BC1" s="30"/>
      <c r="BD1" s="30"/>
      <c r="BE1" s="30"/>
      <c r="BF1" s="132"/>
      <c r="BG1" s="132"/>
      <c r="BH1" s="132"/>
      <c r="BI1" s="132"/>
      <c r="BJ1" s="132"/>
      <c r="BK1" s="132"/>
      <c r="BL1" s="132"/>
      <c r="BM1" s="132"/>
      <c r="BN1" s="132"/>
      <c r="BO1" s="132"/>
      <c r="BP1" s="132"/>
      <c r="BQ1" s="132"/>
      <c r="BR1" s="132"/>
      <c r="BS1" s="132"/>
      <c r="BT1" s="132"/>
      <c r="BU1" s="132"/>
      <c r="BV1" s="132"/>
      <c r="BW1" s="132"/>
      <c r="BX1" s="132"/>
      <c r="BY1" s="132"/>
    </row>
    <row r="2" spans="2:77" ht="17.100000000000001" customHeight="1">
      <c r="B2" s="897" t="e">
        <f>VLOOKUP(申請書決裁作成用!BA6,#REF!,15,FALSE)&amp;""</f>
        <v>#REF!</v>
      </c>
      <c r="C2" s="721" t="e">
        <f>VLOOKUP(申請書決裁作成用!BA6,#REF!,16,FALSE)&amp;""</f>
        <v>#REF!</v>
      </c>
      <c r="D2" s="721"/>
      <c r="E2" s="721"/>
      <c r="F2" s="721" t="e">
        <f>VLOOKUP(申請書決裁作成用!BA6,#REF!,17,FALSE)&amp;""</f>
        <v>#REF!</v>
      </c>
      <c r="G2" s="721"/>
      <c r="H2" s="721"/>
      <c r="I2" s="721" t="e">
        <f>VLOOKUP(申請書決裁作成用!BA6,#REF!,18,FALSE)&amp;""</f>
        <v>#REF!</v>
      </c>
      <c r="J2" s="721"/>
      <c r="K2" s="721"/>
      <c r="L2" s="721" t="e">
        <f>VLOOKUP(申請書決裁作成用!BA6,#REF!,19,FALSE)&amp;""</f>
        <v>#REF!</v>
      </c>
      <c r="M2" s="721"/>
      <c r="N2" s="721"/>
      <c r="O2" s="721" t="e">
        <f>VLOOKUP(申請書決裁作成用!BA6,#REF!,20,FALSE)&amp;""</f>
        <v>#REF!</v>
      </c>
      <c r="P2" s="721"/>
      <c r="Q2" s="721"/>
      <c r="R2" s="721" t="e">
        <f>VLOOKUP(申請書決裁作成用!BA6,#REF!,21,FALSE)&amp;""</f>
        <v>#REF!</v>
      </c>
      <c r="S2" s="721"/>
      <c r="T2" s="721"/>
      <c r="U2" s="721" t="e">
        <f>VLOOKUP(申請書決裁作成用!BA6,#REF!,22,FALSE)&amp;""</f>
        <v>#REF!</v>
      </c>
      <c r="V2" s="721"/>
      <c r="W2" s="721"/>
      <c r="X2" s="721" t="e">
        <f>VLOOKUP(申請書決裁作成用!BA6,#REF!,23,FALSE)&amp;""</f>
        <v>#REF!</v>
      </c>
      <c r="Y2" s="721"/>
      <c r="Z2" s="721"/>
      <c r="AA2" s="721" t="e">
        <f>VLOOKUP(申請書決裁作成用!BA6,#REF!,24,FALSE)&amp;""</f>
        <v>#REF!</v>
      </c>
      <c r="AB2" s="721"/>
      <c r="AC2" s="721"/>
      <c r="AD2" s="721" t="e">
        <f>VLOOKUP(申請書決裁作成用!BA6,#REF!,25,FALSE)&amp;""</f>
        <v>#REF!</v>
      </c>
      <c r="AE2" s="721"/>
      <c r="AF2" s="721"/>
      <c r="AG2" s="129"/>
      <c r="AH2" s="129"/>
      <c r="AI2" s="752" t="s">
        <v>0</v>
      </c>
      <c r="AJ2" s="753"/>
      <c r="AK2" s="753"/>
      <c r="AL2" s="753"/>
      <c r="AM2" s="754"/>
      <c r="AN2" s="745" t="s">
        <v>49</v>
      </c>
      <c r="AO2" s="746"/>
      <c r="AP2" s="746"/>
      <c r="AQ2" s="746"/>
      <c r="AR2" s="746"/>
      <c r="AS2" s="746"/>
      <c r="AT2" s="746"/>
      <c r="AU2" s="746"/>
      <c r="AV2" s="747"/>
      <c r="AY2" s="142"/>
      <c r="AZ2" s="142"/>
      <c r="BA2" s="142"/>
      <c r="BB2" s="142"/>
      <c r="BR2" s="132"/>
      <c r="BS2" s="146"/>
      <c r="BT2" s="146"/>
      <c r="BU2" s="146"/>
      <c r="BV2" s="146"/>
      <c r="BW2" s="146"/>
      <c r="BX2" s="132"/>
      <c r="BY2" s="132"/>
    </row>
    <row r="3" spans="2:77" ht="12" customHeight="1">
      <c r="B3" s="897"/>
      <c r="C3" s="897"/>
      <c r="D3" s="897"/>
      <c r="E3" s="897"/>
      <c r="F3" s="905"/>
      <c r="G3" s="905"/>
      <c r="H3" s="905"/>
      <c r="I3" s="896"/>
      <c r="J3" s="896"/>
      <c r="K3" s="896"/>
      <c r="L3" s="896"/>
      <c r="M3" s="896"/>
      <c r="N3" s="896"/>
      <c r="O3" s="896"/>
      <c r="P3" s="896"/>
      <c r="Q3" s="896"/>
      <c r="R3" s="896"/>
      <c r="S3" s="896"/>
      <c r="T3" s="896"/>
      <c r="U3" s="896"/>
      <c r="V3" s="896"/>
      <c r="W3" s="896"/>
      <c r="X3" s="896"/>
      <c r="Y3" s="896"/>
      <c r="Z3" s="896"/>
      <c r="AA3" s="896"/>
      <c r="AB3" s="896"/>
      <c r="AC3" s="896"/>
      <c r="AD3" s="896"/>
      <c r="AE3" s="896"/>
      <c r="AF3" s="896"/>
      <c r="AG3" s="65"/>
      <c r="AH3" s="65"/>
      <c r="AI3" s="755"/>
      <c r="AJ3" s="756"/>
      <c r="AK3" s="756"/>
      <c r="AL3" s="756"/>
      <c r="AM3" s="757"/>
      <c r="AN3" s="748"/>
      <c r="AO3" s="749"/>
      <c r="AP3" s="749"/>
      <c r="AQ3" s="749"/>
      <c r="AR3" s="749"/>
      <c r="AS3" s="749"/>
      <c r="AT3" s="749"/>
      <c r="AU3" s="749"/>
      <c r="AV3" s="750"/>
      <c r="AY3" s="142"/>
      <c r="AZ3" s="142"/>
      <c r="BA3" s="142"/>
      <c r="BB3" s="142"/>
      <c r="BR3" s="132"/>
      <c r="BS3" s="133"/>
      <c r="BT3" s="133"/>
      <c r="BU3" s="132"/>
      <c r="BV3" s="132"/>
      <c r="BW3" s="132"/>
      <c r="BX3" s="132"/>
      <c r="BY3" s="132"/>
    </row>
    <row r="4" spans="2:77" ht="13.5" customHeight="1">
      <c r="B4" s="897"/>
      <c r="C4" s="897"/>
      <c r="D4" s="897"/>
      <c r="E4" s="897"/>
      <c r="F4" s="905"/>
      <c r="G4" s="905"/>
      <c r="H4" s="905"/>
      <c r="I4" s="896"/>
      <c r="J4" s="896"/>
      <c r="K4" s="896"/>
      <c r="L4" s="896"/>
      <c r="M4" s="896"/>
      <c r="N4" s="896"/>
      <c r="O4" s="896"/>
      <c r="P4" s="896"/>
      <c r="Q4" s="896"/>
      <c r="R4" s="896"/>
      <c r="S4" s="896"/>
      <c r="T4" s="896"/>
      <c r="U4" s="896"/>
      <c r="V4" s="896"/>
      <c r="W4" s="896"/>
      <c r="X4" s="896"/>
      <c r="Y4" s="896"/>
      <c r="Z4" s="896"/>
      <c r="AA4" s="896"/>
      <c r="AB4" s="896"/>
      <c r="AC4" s="896"/>
      <c r="AD4" s="896"/>
      <c r="AE4" s="896"/>
      <c r="AF4" s="896"/>
      <c r="AG4" s="65"/>
      <c r="AH4" s="65"/>
      <c r="AI4" s="758" t="e">
        <f>VLOOKUP(#REF!,#REF!,13,FALSE)&amp;""</f>
        <v>#REF!</v>
      </c>
      <c r="AJ4" s="759"/>
      <c r="AK4" s="759"/>
      <c r="AL4" s="759"/>
      <c r="AM4" s="760"/>
      <c r="AN4" s="722"/>
      <c r="AO4" s="723"/>
      <c r="AP4" s="723"/>
      <c r="AQ4" s="723"/>
      <c r="AR4" s="723"/>
      <c r="AS4" s="723"/>
      <c r="AT4" s="723"/>
      <c r="AU4" s="723"/>
      <c r="AV4" s="724"/>
      <c r="AY4" s="143"/>
      <c r="AZ4" s="143"/>
      <c r="BA4" s="143"/>
      <c r="BB4" s="143"/>
      <c r="BR4" s="132"/>
      <c r="BS4" s="133"/>
      <c r="BT4" s="133"/>
      <c r="BU4" s="132"/>
      <c r="BV4" s="132"/>
      <c r="BW4" s="132"/>
      <c r="BX4" s="132"/>
      <c r="BY4" s="132"/>
    </row>
    <row r="5" spans="2:77" ht="13.5" customHeight="1">
      <c r="B5" s="897"/>
      <c r="C5" s="897"/>
      <c r="D5" s="897"/>
      <c r="E5" s="897"/>
      <c r="F5" s="905"/>
      <c r="G5" s="905"/>
      <c r="H5" s="905"/>
      <c r="I5" s="896"/>
      <c r="J5" s="896"/>
      <c r="K5" s="896"/>
      <c r="L5" s="896"/>
      <c r="M5" s="896"/>
      <c r="N5" s="896"/>
      <c r="O5" s="896"/>
      <c r="P5" s="896"/>
      <c r="Q5" s="896"/>
      <c r="R5" s="896"/>
      <c r="S5" s="896"/>
      <c r="T5" s="896"/>
      <c r="U5" s="896"/>
      <c r="V5" s="896"/>
      <c r="W5" s="896"/>
      <c r="X5" s="896"/>
      <c r="Y5" s="896"/>
      <c r="Z5" s="896"/>
      <c r="AA5" s="896"/>
      <c r="AB5" s="896"/>
      <c r="AC5" s="896"/>
      <c r="AD5" s="896"/>
      <c r="AE5" s="896"/>
      <c r="AF5" s="896"/>
      <c r="AG5" s="65"/>
      <c r="AH5" s="65"/>
      <c r="AI5" s="761"/>
      <c r="AJ5" s="762"/>
      <c r="AK5" s="762"/>
      <c r="AL5" s="762"/>
      <c r="AM5" s="763"/>
      <c r="AN5" s="725"/>
      <c r="AO5" s="726"/>
      <c r="AP5" s="726"/>
      <c r="AQ5" s="726"/>
      <c r="AR5" s="726"/>
      <c r="AS5" s="726"/>
      <c r="AT5" s="726"/>
      <c r="AU5" s="726"/>
      <c r="AV5" s="727"/>
      <c r="AY5" s="143"/>
      <c r="AZ5" s="143"/>
      <c r="BA5" s="143"/>
      <c r="BB5" s="143"/>
      <c r="BR5" s="132"/>
      <c r="BS5" s="133"/>
      <c r="BT5" s="133"/>
      <c r="BU5" s="132"/>
      <c r="BV5" s="132"/>
      <c r="BW5" s="132"/>
      <c r="BX5" s="132"/>
      <c r="BY5" s="132"/>
    </row>
    <row r="6" spans="2:77" ht="13.5" customHeight="1">
      <c r="B6" s="897"/>
      <c r="C6" s="897"/>
      <c r="D6" s="897"/>
      <c r="E6" s="897"/>
      <c r="F6" s="905"/>
      <c r="G6" s="905"/>
      <c r="H6" s="905"/>
      <c r="I6" s="896"/>
      <c r="J6" s="896"/>
      <c r="K6" s="896"/>
      <c r="L6" s="896"/>
      <c r="M6" s="896"/>
      <c r="N6" s="896"/>
      <c r="O6" s="896"/>
      <c r="P6" s="896"/>
      <c r="Q6" s="896"/>
      <c r="R6" s="896"/>
      <c r="S6" s="896"/>
      <c r="T6" s="896"/>
      <c r="U6" s="896"/>
      <c r="V6" s="896"/>
      <c r="W6" s="896"/>
      <c r="X6" s="896"/>
      <c r="Y6" s="896"/>
      <c r="Z6" s="896"/>
      <c r="AA6" s="896"/>
      <c r="AB6" s="896"/>
      <c r="AC6" s="896"/>
      <c r="AD6" s="896"/>
      <c r="AE6" s="896"/>
      <c r="AF6" s="896"/>
      <c r="AG6" s="65"/>
      <c r="AH6" s="65"/>
      <c r="AI6" s="758" t="e">
        <f>VLOOKUP(#REF!,#REF!,14,FALSE)&amp;""</f>
        <v>#REF!</v>
      </c>
      <c r="AJ6" s="759"/>
      <c r="AK6" s="759"/>
      <c r="AL6" s="759"/>
      <c r="AM6" s="760"/>
      <c r="AN6" s="722"/>
      <c r="AO6" s="723"/>
      <c r="AP6" s="723"/>
      <c r="AQ6" s="723"/>
      <c r="AR6" s="723"/>
      <c r="AS6" s="723"/>
      <c r="AT6" s="723"/>
      <c r="AU6" s="723"/>
      <c r="AV6" s="724"/>
      <c r="AY6" s="143"/>
      <c r="AZ6" s="143"/>
      <c r="BA6" s="143"/>
      <c r="BB6" s="143"/>
      <c r="BR6" s="132"/>
      <c r="BS6" s="133"/>
      <c r="BT6" s="133"/>
      <c r="BU6" s="132"/>
      <c r="BV6" s="132"/>
      <c r="BW6" s="132"/>
      <c r="BX6" s="132"/>
      <c r="BY6" s="132"/>
    </row>
    <row r="7" spans="2:77" ht="13.5" customHeight="1">
      <c r="B7" s="897"/>
      <c r="C7" s="897"/>
      <c r="D7" s="897"/>
      <c r="E7" s="897"/>
      <c r="F7" s="905"/>
      <c r="G7" s="905"/>
      <c r="H7" s="905"/>
      <c r="I7" s="896"/>
      <c r="J7" s="896"/>
      <c r="K7" s="896"/>
      <c r="L7" s="896"/>
      <c r="M7" s="896"/>
      <c r="N7" s="896"/>
      <c r="O7" s="896"/>
      <c r="P7" s="896"/>
      <c r="Q7" s="896"/>
      <c r="R7" s="896"/>
      <c r="S7" s="896"/>
      <c r="T7" s="896"/>
      <c r="U7" s="896"/>
      <c r="V7" s="896"/>
      <c r="W7" s="896"/>
      <c r="X7" s="896"/>
      <c r="Y7" s="896"/>
      <c r="Z7" s="896"/>
      <c r="AA7" s="896"/>
      <c r="AB7" s="896"/>
      <c r="AC7" s="896"/>
      <c r="AD7" s="896"/>
      <c r="AE7" s="896"/>
      <c r="AF7" s="896"/>
      <c r="AG7" s="65"/>
      <c r="AH7" s="65"/>
      <c r="AI7" s="761"/>
      <c r="AJ7" s="762"/>
      <c r="AK7" s="762"/>
      <c r="AL7" s="762"/>
      <c r="AM7" s="763"/>
      <c r="AN7" s="725"/>
      <c r="AO7" s="726"/>
      <c r="AP7" s="726"/>
      <c r="AQ7" s="726"/>
      <c r="AR7" s="726"/>
      <c r="AS7" s="726"/>
      <c r="AT7" s="726"/>
      <c r="AU7" s="726"/>
      <c r="AV7" s="727"/>
      <c r="AY7" s="143"/>
      <c r="AZ7" s="143"/>
      <c r="BA7" s="143"/>
      <c r="BB7" s="143"/>
      <c r="BR7" s="132"/>
      <c r="BS7" s="133"/>
      <c r="BT7" s="133"/>
      <c r="BU7" s="132"/>
      <c r="BV7" s="132"/>
      <c r="BW7" s="132"/>
      <c r="BX7" s="132"/>
      <c r="BY7" s="132"/>
    </row>
    <row r="8" spans="2:77" ht="4.9000000000000004" customHeight="1">
      <c r="AJ8" s="6"/>
      <c r="AK8" s="6"/>
      <c r="AL8" s="6"/>
      <c r="AM8" s="6"/>
      <c r="AN8" s="6"/>
      <c r="AO8" s="6"/>
      <c r="AP8" s="6"/>
      <c r="AQ8" s="6"/>
      <c r="AR8" s="6"/>
      <c r="AS8" s="6"/>
      <c r="AT8" s="6"/>
      <c r="AU8" s="6"/>
      <c r="AV8" s="6"/>
      <c r="AW8" s="6"/>
      <c r="AX8" s="30"/>
      <c r="AY8" s="30"/>
      <c r="AZ8" s="30"/>
      <c r="BA8" s="30"/>
      <c r="BB8" s="30"/>
      <c r="BR8" s="132"/>
      <c r="BS8" s="133"/>
      <c r="BT8" s="133"/>
      <c r="BU8" s="132"/>
      <c r="BV8" s="132"/>
      <c r="BW8" s="132"/>
      <c r="BX8" s="132"/>
      <c r="BY8" s="132"/>
    </row>
    <row r="9" spans="2:77" ht="15" customHeight="1">
      <c r="AJ9" s="6"/>
      <c r="AK9" s="6"/>
      <c r="AL9" s="6"/>
      <c r="AM9" s="6"/>
      <c r="AN9" s="6"/>
      <c r="AO9" s="6"/>
      <c r="AP9" s="6"/>
      <c r="AQ9" s="6"/>
      <c r="AR9" s="6"/>
      <c r="AS9" s="6"/>
      <c r="AT9" s="6"/>
      <c r="AU9" s="6"/>
      <c r="AV9" s="6"/>
      <c r="AW9" s="6"/>
      <c r="AX9" s="30"/>
      <c r="AY9" s="30"/>
      <c r="AZ9" s="30"/>
      <c r="BA9" s="30"/>
      <c r="BB9" s="30"/>
      <c r="BR9" s="132"/>
      <c r="BS9" s="133"/>
      <c r="BT9" s="133"/>
      <c r="BU9" s="132"/>
      <c r="BV9" s="132"/>
      <c r="BW9" s="132"/>
      <c r="BX9" s="132"/>
      <c r="BY9" s="132"/>
    </row>
    <row r="10" spans="2:77" ht="15" customHeight="1">
      <c r="B10" s="901" t="s">
        <v>60</v>
      </c>
      <c r="C10" s="901"/>
      <c r="D10" s="901"/>
      <c r="E10" s="901"/>
      <c r="F10" s="901"/>
      <c r="G10" s="901"/>
      <c r="H10" s="901"/>
      <c r="I10" s="901"/>
      <c r="J10" s="901"/>
      <c r="K10" s="901"/>
      <c r="L10" s="901"/>
      <c r="M10" s="901"/>
      <c r="N10" s="901"/>
      <c r="O10" s="901"/>
      <c r="P10" s="901"/>
      <c r="Q10" s="901"/>
      <c r="R10" s="901"/>
      <c r="S10" s="901"/>
      <c r="T10" s="901"/>
      <c r="U10" s="901"/>
      <c r="V10" s="901"/>
      <c r="W10" s="901"/>
      <c r="X10" s="901"/>
      <c r="Y10" s="901"/>
      <c r="Z10" s="901"/>
      <c r="AA10" s="901"/>
      <c r="AB10" s="901"/>
      <c r="AC10" s="901"/>
      <c r="AD10" s="901"/>
      <c r="AE10" s="901"/>
      <c r="AF10" s="901"/>
      <c r="AG10" s="901"/>
      <c r="AH10" s="901"/>
      <c r="AI10" s="901"/>
      <c r="AJ10" s="901"/>
      <c r="AK10" s="901"/>
      <c r="AL10" s="901"/>
      <c r="AM10" s="901"/>
      <c r="AN10" s="901"/>
      <c r="AO10" s="901"/>
      <c r="AP10" s="901"/>
      <c r="AQ10" s="901"/>
      <c r="AR10" s="901"/>
      <c r="AS10" s="901"/>
      <c r="AT10" s="901"/>
      <c r="AU10" s="901"/>
      <c r="AV10" s="901"/>
      <c r="AW10" s="217"/>
      <c r="AX10" s="134"/>
      <c r="AY10" s="134"/>
      <c r="AZ10" s="134"/>
      <c r="BA10" s="134"/>
      <c r="BB10" s="134"/>
      <c r="BR10" s="132"/>
      <c r="BS10" s="133"/>
      <c r="BT10" s="133"/>
      <c r="BU10" s="132"/>
      <c r="BV10" s="132"/>
      <c r="BW10" s="132"/>
      <c r="BX10" s="132"/>
      <c r="BY10" s="132"/>
    </row>
    <row r="11" spans="2:77" ht="15" customHeight="1">
      <c r="B11" s="901"/>
      <c r="C11" s="901"/>
      <c r="D11" s="901"/>
      <c r="E11" s="901"/>
      <c r="F11" s="901"/>
      <c r="G11" s="901"/>
      <c r="H11" s="901"/>
      <c r="I11" s="901"/>
      <c r="J11" s="901"/>
      <c r="K11" s="901"/>
      <c r="L11" s="901"/>
      <c r="M11" s="901"/>
      <c r="N11" s="901"/>
      <c r="O11" s="901"/>
      <c r="P11" s="901"/>
      <c r="Q11" s="901"/>
      <c r="R11" s="901"/>
      <c r="S11" s="901"/>
      <c r="T11" s="901"/>
      <c r="U11" s="901"/>
      <c r="V11" s="901"/>
      <c r="W11" s="901"/>
      <c r="X11" s="901"/>
      <c r="Y11" s="901"/>
      <c r="Z11" s="901"/>
      <c r="AA11" s="901"/>
      <c r="AB11" s="901"/>
      <c r="AC11" s="901"/>
      <c r="AD11" s="901"/>
      <c r="AE11" s="901"/>
      <c r="AF11" s="901"/>
      <c r="AG11" s="901"/>
      <c r="AH11" s="901"/>
      <c r="AI11" s="901"/>
      <c r="AJ11" s="901"/>
      <c r="AK11" s="901"/>
      <c r="AL11" s="901"/>
      <c r="AM11" s="901"/>
      <c r="AN11" s="901"/>
      <c r="AO11" s="901"/>
      <c r="AP11" s="901"/>
      <c r="AQ11" s="901"/>
      <c r="AR11" s="901"/>
      <c r="AS11" s="901"/>
      <c r="AT11" s="901"/>
      <c r="AU11" s="901"/>
      <c r="AV11" s="901"/>
      <c r="AW11" s="217"/>
      <c r="AX11" s="134"/>
      <c r="AY11" s="134"/>
      <c r="AZ11" s="134"/>
      <c r="BA11" s="134"/>
      <c r="BB11" s="134"/>
      <c r="BR11" s="132"/>
      <c r="BS11" s="133"/>
      <c r="BT11" s="133"/>
      <c r="BU11" s="132"/>
      <c r="BV11" s="132"/>
      <c r="BW11" s="132"/>
      <c r="BX11" s="132"/>
      <c r="BY11" s="132"/>
    </row>
    <row r="12" spans="2:77" ht="15" customHeight="1" thickBot="1">
      <c r="B12" s="217"/>
      <c r="C12" s="217"/>
      <c r="D12" s="217"/>
      <c r="E12" s="217"/>
      <c r="F12" s="217"/>
      <c r="G12" s="217"/>
      <c r="H12" s="217"/>
      <c r="I12" s="217"/>
      <c r="J12" s="217"/>
      <c r="K12" s="217"/>
      <c r="L12" s="217"/>
      <c r="M12" s="217"/>
      <c r="N12" s="217"/>
      <c r="O12" s="217"/>
      <c r="P12" s="217"/>
      <c r="Q12" s="217"/>
      <c r="R12" s="217"/>
      <c r="S12" s="217"/>
      <c r="T12" s="217"/>
      <c r="U12" s="217"/>
      <c r="V12" s="217"/>
      <c r="W12" s="217"/>
      <c r="X12" s="217"/>
      <c r="Y12" s="217"/>
      <c r="Z12" s="217"/>
      <c r="AA12" s="217"/>
      <c r="AB12" s="217"/>
      <c r="AC12" s="217"/>
      <c r="AD12" s="217"/>
      <c r="AE12" s="217"/>
      <c r="AF12" s="217"/>
      <c r="AG12" s="217"/>
      <c r="AH12" s="217"/>
      <c r="AI12" s="217"/>
      <c r="AJ12" s="217"/>
      <c r="AK12" s="217"/>
      <c r="AL12" s="217"/>
      <c r="AM12" s="217"/>
      <c r="AN12" s="217"/>
      <c r="AO12" s="217"/>
      <c r="AP12" s="217"/>
      <c r="AQ12" s="217"/>
      <c r="AR12" s="217"/>
      <c r="AS12" s="217"/>
      <c r="AT12" s="217"/>
      <c r="AU12" s="217"/>
      <c r="AV12" s="217"/>
      <c r="AW12" s="217"/>
      <c r="AX12" s="134"/>
      <c r="AY12" s="134"/>
      <c r="AZ12" s="134"/>
      <c r="BA12" s="134"/>
      <c r="BB12" s="134"/>
      <c r="BR12" s="132"/>
      <c r="BS12" s="132"/>
      <c r="BT12" s="132"/>
      <c r="BU12" s="132"/>
      <c r="BV12" s="132"/>
      <c r="BW12" s="132"/>
      <c r="BX12" s="132"/>
      <c r="BY12" s="132"/>
    </row>
    <row r="13" spans="2:77" ht="20.100000000000001" customHeight="1">
      <c r="B13" s="902" t="s">
        <v>96</v>
      </c>
      <c r="C13" s="903"/>
      <c r="D13" s="903"/>
      <c r="E13" s="903"/>
      <c r="F13" s="903"/>
      <c r="G13" s="903"/>
      <c r="H13" s="903"/>
      <c r="I13" s="903"/>
      <c r="J13" s="903"/>
      <c r="K13" s="903"/>
      <c r="L13" s="903"/>
      <c r="M13" s="903"/>
      <c r="N13" s="903"/>
      <c r="O13" s="903"/>
      <c r="P13" s="903"/>
      <c r="Q13" s="903"/>
      <c r="R13" s="902" t="s">
        <v>97</v>
      </c>
      <c r="S13" s="903"/>
      <c r="T13" s="903"/>
      <c r="U13" s="903"/>
      <c r="V13" s="903"/>
      <c r="W13" s="903"/>
      <c r="X13" s="903"/>
      <c r="Y13" s="903"/>
      <c r="Z13" s="903"/>
      <c r="AA13" s="903"/>
      <c r="AB13" s="903"/>
      <c r="AC13" s="903"/>
      <c r="AD13" s="903"/>
      <c r="AE13" s="903"/>
      <c r="AF13" s="904"/>
      <c r="AG13" s="903" t="s">
        <v>102</v>
      </c>
      <c r="AH13" s="903"/>
      <c r="AI13" s="903"/>
      <c r="AJ13" s="903"/>
      <c r="AK13" s="903"/>
      <c r="AL13" s="903"/>
      <c r="AM13" s="903"/>
      <c r="AN13" s="903"/>
      <c r="AO13" s="903"/>
      <c r="AP13" s="903"/>
      <c r="AQ13" s="903"/>
      <c r="AR13" s="903"/>
      <c r="AS13" s="903"/>
      <c r="AT13" s="903"/>
      <c r="AU13" s="903"/>
      <c r="AV13" s="904"/>
      <c r="AW13" s="140"/>
      <c r="AX13" s="144"/>
      <c r="AY13" s="144"/>
      <c r="AZ13" s="144"/>
      <c r="BA13" s="144"/>
      <c r="BB13" s="144"/>
      <c r="BR13" s="132"/>
      <c r="BS13" s="132"/>
      <c r="BT13" s="132"/>
      <c r="BU13" s="132"/>
      <c r="BV13" s="132"/>
      <c r="BW13" s="132"/>
      <c r="BX13" s="132"/>
      <c r="BY13" s="132"/>
    </row>
    <row r="14" spans="2:77" ht="20.100000000000001" customHeight="1" thickBot="1">
      <c r="B14" s="908" t="s">
        <v>59</v>
      </c>
      <c r="C14" s="898"/>
      <c r="D14" s="898"/>
      <c r="E14" s="898"/>
      <c r="F14" s="898"/>
      <c r="G14" s="898"/>
      <c r="H14" s="898"/>
      <c r="I14" s="898"/>
      <c r="J14" s="898"/>
      <c r="K14" s="899"/>
      <c r="L14" s="900" t="s">
        <v>61</v>
      </c>
      <c r="M14" s="898"/>
      <c r="N14" s="899"/>
      <c r="O14" s="900" t="s">
        <v>99</v>
      </c>
      <c r="P14" s="898"/>
      <c r="Q14" s="898"/>
      <c r="R14" s="908" t="s">
        <v>59</v>
      </c>
      <c r="S14" s="898"/>
      <c r="T14" s="898"/>
      <c r="U14" s="898"/>
      <c r="V14" s="898"/>
      <c r="W14" s="898"/>
      <c r="X14" s="898"/>
      <c r="Y14" s="898"/>
      <c r="Z14" s="899"/>
      <c r="AA14" s="900" t="s">
        <v>61</v>
      </c>
      <c r="AB14" s="898"/>
      <c r="AC14" s="899"/>
      <c r="AD14" s="900" t="s">
        <v>99</v>
      </c>
      <c r="AE14" s="898"/>
      <c r="AF14" s="906"/>
      <c r="AG14" s="898" t="s">
        <v>59</v>
      </c>
      <c r="AH14" s="898"/>
      <c r="AI14" s="898"/>
      <c r="AJ14" s="898"/>
      <c r="AK14" s="898"/>
      <c r="AL14" s="898"/>
      <c r="AM14" s="898"/>
      <c r="AN14" s="898"/>
      <c r="AO14" s="898"/>
      <c r="AP14" s="899"/>
      <c r="AQ14" s="900" t="s">
        <v>61</v>
      </c>
      <c r="AR14" s="898"/>
      <c r="AS14" s="899"/>
      <c r="AT14" s="900" t="s">
        <v>99</v>
      </c>
      <c r="AU14" s="898"/>
      <c r="AV14" s="906"/>
      <c r="AW14" s="28"/>
      <c r="AX14" s="28"/>
      <c r="AY14" s="28"/>
      <c r="AZ14" s="28"/>
      <c r="BA14" s="28"/>
      <c r="BB14" s="28"/>
      <c r="BR14" s="132"/>
      <c r="BS14" s="132"/>
      <c r="BT14" s="132"/>
      <c r="BU14" s="132"/>
      <c r="BV14" s="132"/>
      <c r="BW14" s="132"/>
      <c r="BX14" s="132"/>
      <c r="BY14" s="132"/>
    </row>
    <row r="15" spans="2:77" ht="20.100000000000001" customHeight="1">
      <c r="B15" s="907" t="e">
        <f>VLOOKUP(#REF!,#REF!,60,FALSE)&amp;""</f>
        <v>#REF!</v>
      </c>
      <c r="C15" s="777"/>
      <c r="D15" s="777"/>
      <c r="E15" s="777"/>
      <c r="F15" s="777"/>
      <c r="G15" s="777"/>
      <c r="H15" s="777"/>
      <c r="I15" s="777"/>
      <c r="J15" s="777"/>
      <c r="K15" s="778"/>
      <c r="L15" s="186"/>
      <c r="M15" s="187"/>
      <c r="N15" s="187"/>
      <c r="O15" s="186"/>
      <c r="P15" s="187"/>
      <c r="Q15" s="67"/>
      <c r="R15" s="907" t="e">
        <f>VLOOKUP(#REF!,#REF!,104,FALSE)&amp;""</f>
        <v>#REF!</v>
      </c>
      <c r="S15" s="777"/>
      <c r="T15" s="777"/>
      <c r="U15" s="777"/>
      <c r="V15" s="777"/>
      <c r="W15" s="777"/>
      <c r="X15" s="777"/>
      <c r="Y15" s="777"/>
      <c r="Z15" s="778"/>
      <c r="AA15" s="66"/>
      <c r="AB15" s="67"/>
      <c r="AC15" s="141"/>
      <c r="AD15" s="66"/>
      <c r="AE15" s="67"/>
      <c r="AF15" s="188"/>
      <c r="AG15" s="777" t="e">
        <f>VLOOKUP(#REF!,#REF!,138,FALSE)&amp;""</f>
        <v>#REF!</v>
      </c>
      <c r="AH15" s="777"/>
      <c r="AI15" s="777"/>
      <c r="AJ15" s="777"/>
      <c r="AK15" s="777"/>
      <c r="AL15" s="777"/>
      <c r="AM15" s="777"/>
      <c r="AN15" s="777"/>
      <c r="AO15" s="777"/>
      <c r="AP15" s="778"/>
      <c r="AQ15" s="66"/>
      <c r="AR15" s="67"/>
      <c r="AS15" s="141"/>
      <c r="AT15" s="67"/>
      <c r="AU15" s="67"/>
      <c r="AV15" s="188"/>
      <c r="AW15" s="9"/>
      <c r="AX15" s="25"/>
      <c r="AY15" s="25"/>
      <c r="AZ15" s="25"/>
      <c r="BA15" s="25"/>
      <c r="BB15" s="25"/>
      <c r="BR15" s="132"/>
      <c r="BS15" s="132"/>
      <c r="BT15" s="132"/>
      <c r="BU15" s="132"/>
      <c r="BV15" s="132"/>
      <c r="BW15" s="132"/>
      <c r="BX15" s="132"/>
      <c r="BY15" s="132"/>
    </row>
    <row r="16" spans="2:77" ht="20.100000000000001" customHeight="1">
      <c r="B16" s="909" t="e">
        <f>VLOOKUP(#REF!,#REF!,61,FALSE)&amp;""</f>
        <v>#REF!</v>
      </c>
      <c r="C16" s="910"/>
      <c r="D16" s="910"/>
      <c r="E16" s="910"/>
      <c r="F16" s="910"/>
      <c r="G16" s="910"/>
      <c r="H16" s="910"/>
      <c r="I16" s="910"/>
      <c r="J16" s="910"/>
      <c r="K16" s="911"/>
      <c r="L16" s="56"/>
      <c r="M16" s="54"/>
      <c r="N16" s="55"/>
      <c r="O16" s="56"/>
      <c r="P16" s="54"/>
      <c r="Q16" s="54"/>
      <c r="R16" s="909" t="e">
        <f>VLOOKUP(#REF!,#REF!,105,FALSE)&amp;""</f>
        <v>#REF!</v>
      </c>
      <c r="S16" s="910"/>
      <c r="T16" s="910"/>
      <c r="U16" s="910"/>
      <c r="V16" s="910"/>
      <c r="W16" s="910"/>
      <c r="X16" s="910"/>
      <c r="Y16" s="910"/>
      <c r="Z16" s="911"/>
      <c r="AA16" s="56"/>
      <c r="AB16" s="54"/>
      <c r="AC16" s="55"/>
      <c r="AD16" s="56"/>
      <c r="AE16" s="54"/>
      <c r="AF16" s="64"/>
      <c r="AG16" s="910" t="e">
        <f>VLOOKUP(#REF!,#REF!,139,FALSE)&amp;""</f>
        <v>#REF!</v>
      </c>
      <c r="AH16" s="910"/>
      <c r="AI16" s="910"/>
      <c r="AJ16" s="910"/>
      <c r="AK16" s="910"/>
      <c r="AL16" s="910"/>
      <c r="AM16" s="910"/>
      <c r="AN16" s="910"/>
      <c r="AO16" s="910"/>
      <c r="AP16" s="911"/>
      <c r="AQ16" s="56"/>
      <c r="AR16" s="54"/>
      <c r="AS16" s="55"/>
      <c r="AT16" s="54"/>
      <c r="AU16" s="54"/>
      <c r="AV16" s="64"/>
      <c r="AW16" s="15"/>
      <c r="AX16" s="26"/>
      <c r="AY16" s="26"/>
      <c r="AZ16" s="26"/>
      <c r="BA16" s="26"/>
      <c r="BB16" s="26"/>
      <c r="BR16" s="132"/>
      <c r="BS16" s="132"/>
      <c r="BT16" s="132"/>
      <c r="BU16" s="132"/>
      <c r="BV16" s="132"/>
      <c r="BW16" s="132"/>
      <c r="BX16" s="132"/>
      <c r="BY16" s="132"/>
    </row>
    <row r="17" spans="2:77" ht="20.100000000000001" customHeight="1">
      <c r="B17" s="909" t="e">
        <f>VLOOKUP(#REF!,#REF!,62,FALSE)&amp;""</f>
        <v>#REF!</v>
      </c>
      <c r="C17" s="910"/>
      <c r="D17" s="910"/>
      <c r="E17" s="910"/>
      <c r="F17" s="910"/>
      <c r="G17" s="910"/>
      <c r="H17" s="910"/>
      <c r="I17" s="910"/>
      <c r="J17" s="910"/>
      <c r="K17" s="911"/>
      <c r="L17" s="56"/>
      <c r="M17" s="54"/>
      <c r="N17" s="54"/>
      <c r="O17" s="56"/>
      <c r="P17" s="54"/>
      <c r="Q17" s="52"/>
      <c r="R17" s="909" t="e">
        <f>VLOOKUP(#REF!,#REF!,106,FALSE)&amp;""</f>
        <v>#REF!</v>
      </c>
      <c r="S17" s="910"/>
      <c r="T17" s="910"/>
      <c r="U17" s="910"/>
      <c r="V17" s="910"/>
      <c r="W17" s="910"/>
      <c r="X17" s="910"/>
      <c r="Y17" s="910"/>
      <c r="Z17" s="911"/>
      <c r="AA17" s="56"/>
      <c r="AB17" s="54"/>
      <c r="AC17" s="55"/>
      <c r="AD17" s="56"/>
      <c r="AE17" s="54"/>
      <c r="AF17" s="64"/>
      <c r="AG17" s="910" t="e">
        <f>VLOOKUP(#REF!,#REF!,140,FALSE)&amp;""</f>
        <v>#REF!</v>
      </c>
      <c r="AH17" s="910"/>
      <c r="AI17" s="910"/>
      <c r="AJ17" s="910"/>
      <c r="AK17" s="910"/>
      <c r="AL17" s="910"/>
      <c r="AM17" s="910"/>
      <c r="AN17" s="910"/>
      <c r="AO17" s="910"/>
      <c r="AP17" s="911"/>
      <c r="AQ17" s="56"/>
      <c r="AR17" s="54"/>
      <c r="AS17" s="55"/>
      <c r="AT17" s="54"/>
      <c r="AU17" s="54"/>
      <c r="AV17" s="64"/>
      <c r="AW17" s="9"/>
      <c r="AX17" s="25"/>
      <c r="AY17" s="25"/>
      <c r="AZ17" s="25"/>
      <c r="BA17" s="25"/>
      <c r="BB17" s="25"/>
      <c r="BR17" s="132"/>
      <c r="BS17" s="132"/>
      <c r="BT17" s="132"/>
      <c r="BU17" s="132"/>
      <c r="BV17" s="132"/>
      <c r="BW17" s="132"/>
      <c r="BX17" s="132"/>
      <c r="BY17" s="132"/>
    </row>
    <row r="18" spans="2:77" ht="20.100000000000001" customHeight="1">
      <c r="B18" s="909" t="e">
        <f>VLOOKUP(#REF!,#REF!,63,FALSE)&amp;""</f>
        <v>#REF!</v>
      </c>
      <c r="C18" s="910"/>
      <c r="D18" s="910"/>
      <c r="E18" s="910"/>
      <c r="F18" s="910"/>
      <c r="G18" s="910"/>
      <c r="H18" s="910"/>
      <c r="I18" s="910"/>
      <c r="J18" s="910"/>
      <c r="K18" s="911"/>
      <c r="L18" s="56"/>
      <c r="M18" s="54"/>
      <c r="N18" s="54"/>
      <c r="O18" s="56"/>
      <c r="P18" s="54"/>
      <c r="Q18" s="52"/>
      <c r="R18" s="909" t="e">
        <f>VLOOKUP(#REF!,#REF!,107,FALSE)&amp;""</f>
        <v>#REF!</v>
      </c>
      <c r="S18" s="910"/>
      <c r="T18" s="910"/>
      <c r="U18" s="910"/>
      <c r="V18" s="910"/>
      <c r="W18" s="910"/>
      <c r="X18" s="910"/>
      <c r="Y18" s="910"/>
      <c r="Z18" s="911"/>
      <c r="AA18" s="56"/>
      <c r="AB18" s="54"/>
      <c r="AC18" s="55"/>
      <c r="AD18" s="56"/>
      <c r="AE18" s="54"/>
      <c r="AF18" s="64"/>
      <c r="AG18" s="910" t="e">
        <f>VLOOKUP(#REF!,#REF!,141,FALSE)&amp;""</f>
        <v>#REF!</v>
      </c>
      <c r="AH18" s="910"/>
      <c r="AI18" s="910"/>
      <c r="AJ18" s="910"/>
      <c r="AK18" s="910"/>
      <c r="AL18" s="910"/>
      <c r="AM18" s="910"/>
      <c r="AN18" s="910"/>
      <c r="AO18" s="910"/>
      <c r="AP18" s="911"/>
      <c r="AQ18" s="56"/>
      <c r="AR18" s="54"/>
      <c r="AS18" s="55"/>
      <c r="AT18" s="54"/>
      <c r="AU18" s="54"/>
      <c r="AV18" s="64"/>
      <c r="AW18" s="15"/>
      <c r="AX18" s="26"/>
      <c r="AY18" s="26"/>
      <c r="AZ18" s="26"/>
      <c r="BA18" s="26"/>
      <c r="BB18" s="26"/>
      <c r="BR18" s="132"/>
      <c r="BS18" s="132"/>
      <c r="BT18" s="132"/>
      <c r="BU18" s="132"/>
      <c r="BV18" s="132"/>
      <c r="BW18" s="132"/>
      <c r="BX18" s="132"/>
      <c r="BY18" s="132"/>
    </row>
    <row r="19" spans="2:77" ht="20.100000000000001" customHeight="1">
      <c r="B19" s="909" t="e">
        <f>VLOOKUP(#REF!,#REF!,64,FALSE)&amp;""</f>
        <v>#REF!</v>
      </c>
      <c r="C19" s="910"/>
      <c r="D19" s="910"/>
      <c r="E19" s="910"/>
      <c r="F19" s="910"/>
      <c r="G19" s="910"/>
      <c r="H19" s="910"/>
      <c r="I19" s="910"/>
      <c r="J19" s="910"/>
      <c r="K19" s="911"/>
      <c r="L19" s="56"/>
      <c r="M19" s="54"/>
      <c r="N19" s="54"/>
      <c r="O19" s="56"/>
      <c r="P19" s="54"/>
      <c r="Q19" s="52"/>
      <c r="R19" s="909" t="e">
        <f>VLOOKUP(#REF!,#REF!,108,FALSE)&amp;""</f>
        <v>#REF!</v>
      </c>
      <c r="S19" s="910"/>
      <c r="T19" s="910"/>
      <c r="U19" s="910"/>
      <c r="V19" s="910"/>
      <c r="W19" s="910"/>
      <c r="X19" s="910"/>
      <c r="Y19" s="910"/>
      <c r="Z19" s="911"/>
      <c r="AA19" s="56"/>
      <c r="AB19" s="54"/>
      <c r="AC19" s="55"/>
      <c r="AD19" s="56"/>
      <c r="AE19" s="54"/>
      <c r="AF19" s="64"/>
      <c r="AG19" s="910" t="e">
        <f>VLOOKUP(#REF!,#REF!,142,FALSE)&amp;""</f>
        <v>#REF!</v>
      </c>
      <c r="AH19" s="910"/>
      <c r="AI19" s="910"/>
      <c r="AJ19" s="910"/>
      <c r="AK19" s="910"/>
      <c r="AL19" s="910"/>
      <c r="AM19" s="910"/>
      <c r="AN19" s="910"/>
      <c r="AO19" s="910"/>
      <c r="AP19" s="911"/>
      <c r="AQ19" s="56"/>
      <c r="AR19" s="54"/>
      <c r="AS19" s="55"/>
      <c r="AT19" s="54"/>
      <c r="AU19" s="54"/>
      <c r="AV19" s="64"/>
      <c r="AW19" s="15"/>
      <c r="AX19" s="15"/>
      <c r="AY19" s="15"/>
      <c r="AZ19" s="15"/>
      <c r="BA19" s="15"/>
      <c r="BB19" s="15"/>
    </row>
    <row r="20" spans="2:77" ht="20.100000000000001" customHeight="1">
      <c r="B20" s="909" t="e">
        <f>VLOOKUP(#REF!,#REF!,65,FALSE)&amp;""</f>
        <v>#REF!</v>
      </c>
      <c r="C20" s="910"/>
      <c r="D20" s="910"/>
      <c r="E20" s="910"/>
      <c r="F20" s="910"/>
      <c r="G20" s="910"/>
      <c r="H20" s="910"/>
      <c r="I20" s="910"/>
      <c r="J20" s="910"/>
      <c r="K20" s="911"/>
      <c r="L20" s="56"/>
      <c r="M20" s="54"/>
      <c r="N20" s="54"/>
      <c r="O20" s="56"/>
      <c r="P20" s="54"/>
      <c r="Q20" s="52"/>
      <c r="R20" s="909" t="e">
        <f>VLOOKUP(#REF!,#REF!,109,FALSE)&amp;""</f>
        <v>#REF!</v>
      </c>
      <c r="S20" s="910"/>
      <c r="T20" s="910"/>
      <c r="U20" s="910"/>
      <c r="V20" s="910"/>
      <c r="W20" s="910"/>
      <c r="X20" s="910"/>
      <c r="Y20" s="910"/>
      <c r="Z20" s="911"/>
      <c r="AA20" s="56"/>
      <c r="AB20" s="54"/>
      <c r="AC20" s="55"/>
      <c r="AD20" s="56"/>
      <c r="AE20" s="54"/>
      <c r="AF20" s="64"/>
      <c r="AG20" s="910" t="e">
        <f>VLOOKUP(#REF!,#REF!,143,FALSE)&amp;""</f>
        <v>#REF!</v>
      </c>
      <c r="AH20" s="910"/>
      <c r="AI20" s="910"/>
      <c r="AJ20" s="910"/>
      <c r="AK20" s="910"/>
      <c r="AL20" s="910"/>
      <c r="AM20" s="910"/>
      <c r="AN20" s="910"/>
      <c r="AO20" s="910"/>
      <c r="AP20" s="911"/>
      <c r="AQ20" s="56"/>
      <c r="AR20" s="54"/>
      <c r="AS20" s="55"/>
      <c r="AT20" s="54"/>
      <c r="AU20" s="54"/>
      <c r="AV20" s="64"/>
      <c r="AW20" s="15"/>
      <c r="AX20" s="15"/>
      <c r="AY20" s="15"/>
      <c r="AZ20" s="15"/>
      <c r="BA20" s="15"/>
      <c r="BB20" s="15"/>
      <c r="BC20" s="15"/>
      <c r="BD20" s="15"/>
      <c r="BE20" s="15"/>
      <c r="BF20" s="15"/>
      <c r="BG20" s="15"/>
      <c r="BH20" s="15"/>
      <c r="BI20" s="15"/>
      <c r="BJ20" s="15"/>
      <c r="BK20" s="15"/>
    </row>
    <row r="21" spans="2:77" ht="20.100000000000001" customHeight="1" thickBot="1">
      <c r="B21" s="912" t="e">
        <f>VLOOKUP(#REF!,#REF!,66,FALSE)&amp;""</f>
        <v>#REF!</v>
      </c>
      <c r="C21" s="913"/>
      <c r="D21" s="913"/>
      <c r="E21" s="913"/>
      <c r="F21" s="913"/>
      <c r="G21" s="913"/>
      <c r="H21" s="913"/>
      <c r="I21" s="913"/>
      <c r="J21" s="913"/>
      <c r="K21" s="913"/>
      <c r="L21" s="914"/>
      <c r="M21" s="915"/>
      <c r="N21" s="916"/>
      <c r="O21" s="914"/>
      <c r="P21" s="915"/>
      <c r="Q21" s="915"/>
      <c r="R21" s="909" t="e">
        <f>VLOOKUP(#REF!,#REF!,110,FALSE)&amp;""</f>
        <v>#REF!</v>
      </c>
      <c r="S21" s="910"/>
      <c r="T21" s="910"/>
      <c r="U21" s="910"/>
      <c r="V21" s="910"/>
      <c r="W21" s="910"/>
      <c r="X21" s="910"/>
      <c r="Y21" s="910"/>
      <c r="Z21" s="911"/>
      <c r="AA21" s="56"/>
      <c r="AB21" s="54"/>
      <c r="AC21" s="55"/>
      <c r="AD21" s="56"/>
      <c r="AE21" s="54"/>
      <c r="AF21" s="64"/>
      <c r="AG21" s="910" t="e">
        <f>VLOOKUP(#REF!,#REF!,144,FALSE)&amp;""</f>
        <v>#REF!</v>
      </c>
      <c r="AH21" s="910"/>
      <c r="AI21" s="910"/>
      <c r="AJ21" s="910"/>
      <c r="AK21" s="910"/>
      <c r="AL21" s="910"/>
      <c r="AM21" s="910"/>
      <c r="AN21" s="910"/>
      <c r="AO21" s="910"/>
      <c r="AP21" s="911"/>
      <c r="AQ21" s="56"/>
      <c r="AR21" s="54"/>
      <c r="AS21" s="55"/>
      <c r="AT21" s="54"/>
      <c r="AU21" s="54"/>
      <c r="AV21" s="64"/>
      <c r="AW21" s="15"/>
      <c r="AX21" s="15"/>
      <c r="AY21" s="15"/>
      <c r="AZ21" s="15"/>
      <c r="BA21" s="15"/>
      <c r="BB21" s="15"/>
      <c r="BC21" s="15"/>
      <c r="BD21" s="15"/>
      <c r="BE21" s="15"/>
      <c r="BF21" s="15"/>
      <c r="BG21" s="15"/>
      <c r="BH21" s="15"/>
      <c r="BI21" s="15"/>
      <c r="BJ21" s="15"/>
      <c r="BK21" s="15"/>
    </row>
    <row r="22" spans="2:77" ht="20.100000000000001" customHeight="1">
      <c r="B22" s="902" t="s">
        <v>100</v>
      </c>
      <c r="C22" s="903"/>
      <c r="D22" s="903"/>
      <c r="E22" s="903"/>
      <c r="F22" s="903"/>
      <c r="G22" s="903"/>
      <c r="H22" s="903"/>
      <c r="I22" s="903"/>
      <c r="J22" s="903"/>
      <c r="K22" s="903"/>
      <c r="L22" s="903"/>
      <c r="M22" s="903"/>
      <c r="N22" s="903"/>
      <c r="O22" s="903"/>
      <c r="P22" s="903"/>
      <c r="Q22" s="904"/>
      <c r="R22" s="909" t="e">
        <f>VLOOKUP(#REF!,#REF!,111,FALSE)&amp;""</f>
        <v>#REF!</v>
      </c>
      <c r="S22" s="910"/>
      <c r="T22" s="910"/>
      <c r="U22" s="910"/>
      <c r="V22" s="910"/>
      <c r="W22" s="910"/>
      <c r="X22" s="910"/>
      <c r="Y22" s="910"/>
      <c r="Z22" s="911"/>
      <c r="AA22" s="56"/>
      <c r="AB22" s="54"/>
      <c r="AC22" s="55"/>
      <c r="AD22" s="56"/>
      <c r="AE22" s="54"/>
      <c r="AF22" s="64"/>
      <c r="AG22" s="910" t="e">
        <f>VLOOKUP(#REF!,#REF!,145,FALSE)&amp;""</f>
        <v>#REF!</v>
      </c>
      <c r="AH22" s="910"/>
      <c r="AI22" s="910"/>
      <c r="AJ22" s="910"/>
      <c r="AK22" s="910"/>
      <c r="AL22" s="910"/>
      <c r="AM22" s="910"/>
      <c r="AN22" s="910"/>
      <c r="AO22" s="910"/>
      <c r="AP22" s="911"/>
      <c r="AQ22" s="56"/>
      <c r="AR22" s="54"/>
      <c r="AS22" s="55"/>
      <c r="AT22" s="54"/>
      <c r="AU22" s="54"/>
      <c r="AV22" s="64"/>
      <c r="AW22" s="15"/>
      <c r="AX22" s="15"/>
      <c r="AY22" s="15"/>
      <c r="AZ22" s="15"/>
      <c r="BA22" s="15"/>
      <c r="BB22" s="15"/>
      <c r="BC22" s="15"/>
      <c r="BD22" s="15"/>
      <c r="BE22" s="15"/>
      <c r="BF22" s="15"/>
      <c r="BG22" s="15"/>
      <c r="BH22" s="15"/>
      <c r="BI22" s="15"/>
      <c r="BJ22" s="15"/>
      <c r="BK22" s="15"/>
    </row>
    <row r="23" spans="2:77" ht="20.100000000000001" customHeight="1" thickBot="1">
      <c r="B23" s="908" t="s">
        <v>59</v>
      </c>
      <c r="C23" s="898"/>
      <c r="D23" s="898"/>
      <c r="E23" s="898"/>
      <c r="F23" s="898"/>
      <c r="G23" s="898"/>
      <c r="H23" s="898"/>
      <c r="I23" s="898"/>
      <c r="J23" s="898"/>
      <c r="K23" s="899"/>
      <c r="L23" s="900" t="s">
        <v>61</v>
      </c>
      <c r="M23" s="898"/>
      <c r="N23" s="899"/>
      <c r="O23" s="900" t="s">
        <v>99</v>
      </c>
      <c r="P23" s="898"/>
      <c r="Q23" s="906"/>
      <c r="R23" s="909" t="e">
        <f>VLOOKUP(#REF!,#REF!,112,FALSE)&amp;""</f>
        <v>#REF!</v>
      </c>
      <c r="S23" s="910"/>
      <c r="T23" s="910"/>
      <c r="U23" s="910"/>
      <c r="V23" s="910"/>
      <c r="W23" s="910"/>
      <c r="X23" s="910"/>
      <c r="Y23" s="910"/>
      <c r="Z23" s="911"/>
      <c r="AA23" s="56"/>
      <c r="AB23" s="54"/>
      <c r="AC23" s="55"/>
      <c r="AD23" s="56"/>
      <c r="AE23" s="54"/>
      <c r="AF23" s="64"/>
      <c r="AG23" s="910" t="e">
        <f>VLOOKUP(#REF!,#REF!,146,FALSE)&amp;""</f>
        <v>#REF!</v>
      </c>
      <c r="AH23" s="910"/>
      <c r="AI23" s="910"/>
      <c r="AJ23" s="910"/>
      <c r="AK23" s="910"/>
      <c r="AL23" s="910"/>
      <c r="AM23" s="910"/>
      <c r="AN23" s="910"/>
      <c r="AO23" s="910"/>
      <c r="AP23" s="911"/>
      <c r="AQ23" s="56"/>
      <c r="AR23" s="54"/>
      <c r="AS23" s="55"/>
      <c r="AT23" s="54"/>
      <c r="AU23" s="54"/>
      <c r="AV23" s="64"/>
      <c r="AW23" s="15"/>
      <c r="AX23" s="15"/>
      <c r="AY23" s="15"/>
      <c r="AZ23" s="15"/>
      <c r="BA23" s="15"/>
      <c r="BB23" s="15"/>
      <c r="BC23" s="15"/>
      <c r="BD23" s="15"/>
      <c r="BE23" s="15"/>
      <c r="BF23" s="15"/>
      <c r="BG23" s="15"/>
      <c r="BH23" s="15"/>
      <c r="BI23" s="15"/>
      <c r="BJ23" s="15"/>
      <c r="BK23" s="15"/>
    </row>
    <row r="24" spans="2:77" ht="20.100000000000001" customHeight="1">
      <c r="B24" s="907" t="e">
        <f>VLOOKUP(#REF!,#REF!,67,FALSE)&amp;""</f>
        <v>#REF!</v>
      </c>
      <c r="C24" s="777"/>
      <c r="D24" s="777"/>
      <c r="E24" s="777"/>
      <c r="F24" s="777"/>
      <c r="G24" s="777"/>
      <c r="H24" s="777"/>
      <c r="I24" s="777"/>
      <c r="J24" s="777"/>
      <c r="K24" s="778"/>
      <c r="L24" s="66"/>
      <c r="M24" s="67"/>
      <c r="N24" s="141"/>
      <c r="O24" s="67"/>
      <c r="P24" s="60"/>
      <c r="Q24" s="58"/>
      <c r="R24" s="909" t="e">
        <f>VLOOKUP(#REF!,#REF!,113,FALSE)&amp;""</f>
        <v>#REF!</v>
      </c>
      <c r="S24" s="910"/>
      <c r="T24" s="910"/>
      <c r="U24" s="910"/>
      <c r="V24" s="910"/>
      <c r="W24" s="910"/>
      <c r="X24" s="910"/>
      <c r="Y24" s="910"/>
      <c r="Z24" s="911"/>
      <c r="AA24" s="56"/>
      <c r="AB24" s="54"/>
      <c r="AC24" s="55"/>
      <c r="AD24" s="56"/>
      <c r="AE24" s="54"/>
      <c r="AF24" s="64"/>
      <c r="AG24" s="910" t="e">
        <f>VLOOKUP(#REF!,#REF!,147,FALSE)&amp;""</f>
        <v>#REF!</v>
      </c>
      <c r="AH24" s="910"/>
      <c r="AI24" s="910"/>
      <c r="AJ24" s="910"/>
      <c r="AK24" s="910"/>
      <c r="AL24" s="910"/>
      <c r="AM24" s="910"/>
      <c r="AN24" s="910"/>
      <c r="AO24" s="910"/>
      <c r="AP24" s="911"/>
      <c r="AQ24" s="56"/>
      <c r="AR24" s="54"/>
      <c r="AS24" s="55"/>
      <c r="AT24" s="54"/>
      <c r="AU24" s="54"/>
      <c r="AV24" s="53"/>
      <c r="AW24" s="15"/>
      <c r="AX24" s="15"/>
      <c r="AY24" s="15"/>
      <c r="AZ24" s="15"/>
      <c r="BA24" s="15"/>
      <c r="BB24" s="15"/>
      <c r="BC24" s="15"/>
      <c r="BD24" s="15"/>
      <c r="BE24" s="15"/>
      <c r="BF24" s="15"/>
      <c r="BG24" s="15"/>
      <c r="BH24" s="15"/>
      <c r="BI24" s="15"/>
      <c r="BJ24" s="15"/>
      <c r="BK24" s="15"/>
    </row>
    <row r="25" spans="2:77" ht="20.100000000000001" customHeight="1">
      <c r="B25" s="907" t="e">
        <f>VLOOKUP(#REF!,#REF!,68,FALSE)&amp;""</f>
        <v>#REF!</v>
      </c>
      <c r="C25" s="777"/>
      <c r="D25" s="777"/>
      <c r="E25" s="777"/>
      <c r="F25" s="777"/>
      <c r="G25" s="777"/>
      <c r="H25" s="777"/>
      <c r="I25" s="777"/>
      <c r="J25" s="777"/>
      <c r="K25" s="778"/>
      <c r="L25" s="56"/>
      <c r="M25" s="54"/>
      <c r="N25" s="55"/>
      <c r="O25" s="54"/>
      <c r="P25" s="52"/>
      <c r="Q25" s="52"/>
      <c r="R25" s="909" t="e">
        <f>VLOOKUP(#REF!,#REF!,114,FALSE)&amp;""</f>
        <v>#REF!</v>
      </c>
      <c r="S25" s="910"/>
      <c r="T25" s="910"/>
      <c r="U25" s="910"/>
      <c r="V25" s="910"/>
      <c r="W25" s="910"/>
      <c r="X25" s="910"/>
      <c r="Y25" s="910"/>
      <c r="Z25" s="911"/>
      <c r="AA25" s="56"/>
      <c r="AB25" s="54"/>
      <c r="AC25" s="55"/>
      <c r="AD25" s="56"/>
      <c r="AE25" s="54"/>
      <c r="AF25" s="64"/>
      <c r="AG25" s="910" t="e">
        <f>VLOOKUP(#REF!,#REF!,148,FALSE)&amp;""</f>
        <v>#REF!</v>
      </c>
      <c r="AH25" s="910"/>
      <c r="AI25" s="910"/>
      <c r="AJ25" s="910"/>
      <c r="AK25" s="910"/>
      <c r="AL25" s="910"/>
      <c r="AM25" s="910"/>
      <c r="AN25" s="910"/>
      <c r="AO25" s="910"/>
      <c r="AP25" s="911"/>
      <c r="AQ25" s="57"/>
      <c r="AR25" s="19"/>
      <c r="AS25" s="20"/>
      <c r="AT25" s="19"/>
      <c r="AU25" s="19"/>
      <c r="AV25" s="53"/>
      <c r="AW25" s="15"/>
      <c r="AX25" s="15"/>
      <c r="AY25" s="15"/>
      <c r="AZ25" s="15"/>
      <c r="BA25" s="15"/>
      <c r="BB25" s="15"/>
      <c r="BC25" s="15"/>
      <c r="BD25" s="15"/>
      <c r="BE25" s="15"/>
      <c r="BF25" s="15"/>
    </row>
    <row r="26" spans="2:77" ht="20.100000000000001" customHeight="1">
      <c r="B26" s="907" t="e">
        <f>VLOOKUP(#REF!,#REF!,69,FALSE)&amp;""</f>
        <v>#REF!</v>
      </c>
      <c r="C26" s="777"/>
      <c r="D26" s="777"/>
      <c r="E26" s="777"/>
      <c r="F26" s="777"/>
      <c r="G26" s="777"/>
      <c r="H26" s="777"/>
      <c r="I26" s="777"/>
      <c r="J26" s="777"/>
      <c r="K26" s="778"/>
      <c r="L26" s="56"/>
      <c r="M26" s="54"/>
      <c r="N26" s="141"/>
      <c r="O26" s="67"/>
      <c r="P26" s="60"/>
      <c r="Q26" s="58"/>
      <c r="R26" s="909" t="e">
        <f>VLOOKUP(#REF!,#REF!,115,FALSE)&amp;""</f>
        <v>#REF!</v>
      </c>
      <c r="S26" s="910"/>
      <c r="T26" s="910"/>
      <c r="U26" s="910"/>
      <c r="V26" s="910"/>
      <c r="W26" s="910"/>
      <c r="X26" s="910"/>
      <c r="Y26" s="910"/>
      <c r="Z26" s="911"/>
      <c r="AA26" s="56"/>
      <c r="AB26" s="54"/>
      <c r="AC26" s="55"/>
      <c r="AD26" s="56"/>
      <c r="AE26" s="54"/>
      <c r="AF26" s="64"/>
      <c r="AG26" s="910" t="e">
        <f>VLOOKUP(#REF!,#REF!,149,FALSE)&amp;""</f>
        <v>#REF!</v>
      </c>
      <c r="AH26" s="910"/>
      <c r="AI26" s="910"/>
      <c r="AJ26" s="910"/>
      <c r="AK26" s="910"/>
      <c r="AL26" s="910"/>
      <c r="AM26" s="910"/>
      <c r="AN26" s="910"/>
      <c r="AO26" s="910"/>
      <c r="AP26" s="911"/>
      <c r="AQ26" s="57"/>
      <c r="AR26" s="19"/>
      <c r="AS26" s="20"/>
      <c r="AT26" s="19"/>
      <c r="AU26" s="19"/>
      <c r="AV26" s="53"/>
      <c r="AW26" s="15"/>
      <c r="AX26" s="15"/>
      <c r="AY26" s="15"/>
      <c r="AZ26" s="15"/>
      <c r="BA26" s="15"/>
      <c r="BB26" s="15"/>
      <c r="BC26" s="15"/>
      <c r="BD26" s="15"/>
      <c r="BE26" s="15"/>
      <c r="BF26" s="15"/>
      <c r="BG26" s="6"/>
      <c r="BH26" s="6"/>
      <c r="BI26" s="6"/>
      <c r="BJ26" s="6"/>
      <c r="BK26" s="6"/>
      <c r="BL26" s="6"/>
      <c r="BM26" s="6"/>
      <c r="BN26" s="6"/>
      <c r="BO26" s="6"/>
      <c r="BP26" s="6"/>
      <c r="BQ26" s="6"/>
      <c r="BR26" s="6"/>
      <c r="BS26" s="6"/>
      <c r="BT26" s="6"/>
      <c r="BU26" s="6"/>
      <c r="BV26" s="6"/>
      <c r="BW26" s="6"/>
      <c r="BX26" s="6"/>
    </row>
    <row r="27" spans="2:77" ht="20.100000000000001" customHeight="1">
      <c r="B27" s="907" t="e">
        <f>VLOOKUP(#REF!,#REF!,70,FALSE)&amp;""</f>
        <v>#REF!</v>
      </c>
      <c r="C27" s="777"/>
      <c r="D27" s="777"/>
      <c r="E27" s="777"/>
      <c r="F27" s="777"/>
      <c r="G27" s="777"/>
      <c r="H27" s="777"/>
      <c r="I27" s="777"/>
      <c r="J27" s="777"/>
      <c r="K27" s="778"/>
      <c r="L27" s="56"/>
      <c r="M27" s="54"/>
      <c r="N27" s="55"/>
      <c r="O27" s="54"/>
      <c r="P27" s="52"/>
      <c r="Q27" s="52"/>
      <c r="R27" s="909" t="e">
        <f>VLOOKUP(#REF!,#REF!,116,FALSE)&amp;""</f>
        <v>#REF!</v>
      </c>
      <c r="S27" s="910"/>
      <c r="T27" s="910"/>
      <c r="U27" s="910"/>
      <c r="V27" s="910"/>
      <c r="W27" s="910"/>
      <c r="X27" s="910"/>
      <c r="Y27" s="910"/>
      <c r="Z27" s="911"/>
      <c r="AA27" s="56"/>
      <c r="AB27" s="54"/>
      <c r="AC27" s="55"/>
      <c r="AD27" s="54"/>
      <c r="AE27" s="54"/>
      <c r="AF27" s="64"/>
      <c r="AG27" s="910" t="e">
        <f>VLOOKUP(#REF!,#REF!,150,FALSE)&amp;""</f>
        <v>#REF!</v>
      </c>
      <c r="AH27" s="910"/>
      <c r="AI27" s="910"/>
      <c r="AJ27" s="910"/>
      <c r="AK27" s="910"/>
      <c r="AL27" s="910"/>
      <c r="AM27" s="910"/>
      <c r="AN27" s="910"/>
      <c r="AO27" s="910"/>
      <c r="AP27" s="911"/>
      <c r="AQ27" s="56"/>
      <c r="AR27" s="54"/>
      <c r="AS27" s="55"/>
      <c r="AT27" s="54"/>
      <c r="AU27" s="54"/>
      <c r="AV27" s="64"/>
      <c r="AW27" s="15"/>
      <c r="AX27" s="15"/>
      <c r="AY27" s="15"/>
      <c r="AZ27" s="15"/>
      <c r="BA27" s="15"/>
      <c r="BB27" s="15"/>
      <c r="BC27" s="15"/>
      <c r="BD27" s="15"/>
      <c r="BE27" s="15"/>
      <c r="BF27" s="15"/>
      <c r="BG27" s="6"/>
      <c r="BH27" s="6"/>
      <c r="BI27" s="6"/>
      <c r="BJ27" s="6"/>
      <c r="BK27" s="6"/>
      <c r="BL27" s="6"/>
      <c r="BM27" s="6"/>
      <c r="BN27" s="6"/>
      <c r="BO27" s="6"/>
      <c r="BP27" s="6"/>
      <c r="BQ27" s="6"/>
      <c r="BR27" s="6"/>
      <c r="BS27" s="6"/>
      <c r="BT27" s="6"/>
      <c r="BU27" s="6"/>
      <c r="BV27" s="6"/>
      <c r="BW27" s="6"/>
      <c r="BX27" s="6"/>
    </row>
    <row r="28" spans="2:77" ht="20.100000000000001" customHeight="1">
      <c r="B28" s="907" t="e">
        <f>VLOOKUP(#REF!,#REF!,71,FALSE)&amp;""</f>
        <v>#REF!</v>
      </c>
      <c r="C28" s="777"/>
      <c r="D28" s="777"/>
      <c r="E28" s="777"/>
      <c r="F28" s="777"/>
      <c r="G28" s="777"/>
      <c r="H28" s="777"/>
      <c r="I28" s="777"/>
      <c r="J28" s="777"/>
      <c r="K28" s="778"/>
      <c r="L28" s="56"/>
      <c r="M28" s="54"/>
      <c r="N28" s="55"/>
      <c r="O28" s="54"/>
      <c r="P28" s="52"/>
      <c r="Q28" s="52"/>
      <c r="R28" s="909" t="e">
        <f>VLOOKUP(#REF!,#REF!,117,FALSE)&amp;""</f>
        <v>#REF!</v>
      </c>
      <c r="S28" s="910"/>
      <c r="T28" s="910"/>
      <c r="U28" s="910"/>
      <c r="V28" s="910"/>
      <c r="W28" s="910"/>
      <c r="X28" s="910"/>
      <c r="Y28" s="910"/>
      <c r="Z28" s="911"/>
      <c r="AA28" s="57"/>
      <c r="AB28" s="19"/>
      <c r="AC28" s="20"/>
      <c r="AD28" s="19"/>
      <c r="AE28" s="19"/>
      <c r="AF28" s="53"/>
      <c r="AG28" s="910" t="e">
        <f>VLOOKUP(#REF!,#REF!,151,FALSE)&amp;""</f>
        <v>#REF!</v>
      </c>
      <c r="AH28" s="910"/>
      <c r="AI28" s="910"/>
      <c r="AJ28" s="910"/>
      <c r="AK28" s="910"/>
      <c r="AL28" s="910"/>
      <c r="AM28" s="910"/>
      <c r="AN28" s="910"/>
      <c r="AO28" s="910"/>
      <c r="AP28" s="911"/>
      <c r="AQ28" s="56"/>
      <c r="AR28" s="54"/>
      <c r="AS28" s="55"/>
      <c r="AT28" s="54"/>
      <c r="AU28" s="54"/>
      <c r="AV28" s="64"/>
      <c r="AW28" s="15"/>
      <c r="AX28" s="15"/>
      <c r="AY28" s="15"/>
      <c r="AZ28" s="15"/>
      <c r="BA28" s="15"/>
      <c r="BB28" s="15"/>
      <c r="BC28" s="15"/>
      <c r="BD28" s="15"/>
      <c r="BE28" s="15"/>
      <c r="BF28" s="15"/>
      <c r="BG28" s="6"/>
      <c r="BH28" s="6"/>
      <c r="BI28" s="6"/>
      <c r="BJ28" s="6"/>
      <c r="BK28" s="6"/>
      <c r="BL28" s="6"/>
      <c r="BM28" s="6"/>
      <c r="BN28" s="6"/>
      <c r="BO28" s="6"/>
      <c r="BP28" s="6"/>
      <c r="BQ28" s="6"/>
      <c r="BR28" s="6"/>
      <c r="BS28" s="6"/>
      <c r="BT28" s="6"/>
      <c r="BU28" s="6"/>
      <c r="BV28" s="6"/>
      <c r="BW28" s="6"/>
      <c r="BX28" s="6"/>
    </row>
    <row r="29" spans="2:77" ht="20.100000000000001" customHeight="1" thickBot="1">
      <c r="B29" s="907" t="e">
        <f>VLOOKUP(#REF!,#REF!,72,FALSE)&amp;""</f>
        <v>#REF!</v>
      </c>
      <c r="C29" s="777"/>
      <c r="D29" s="777"/>
      <c r="E29" s="777"/>
      <c r="F29" s="777"/>
      <c r="G29" s="777"/>
      <c r="H29" s="777"/>
      <c r="I29" s="777"/>
      <c r="J29" s="777"/>
      <c r="K29" s="778"/>
      <c r="L29" s="56"/>
      <c r="M29" s="54"/>
      <c r="N29" s="55"/>
      <c r="O29" s="54"/>
      <c r="P29" s="52"/>
      <c r="Q29" s="52"/>
      <c r="R29" s="912" t="e">
        <f>VLOOKUP(#REF!,#REF!,118,FALSE)&amp;""</f>
        <v>#REF!</v>
      </c>
      <c r="S29" s="913"/>
      <c r="T29" s="913"/>
      <c r="U29" s="913"/>
      <c r="V29" s="913"/>
      <c r="W29" s="913"/>
      <c r="X29" s="913"/>
      <c r="Y29" s="913"/>
      <c r="Z29" s="917"/>
      <c r="AA29" s="200"/>
      <c r="AB29" s="108"/>
      <c r="AC29" s="201"/>
      <c r="AD29" s="108"/>
      <c r="AE29" s="108"/>
      <c r="AF29" s="202"/>
      <c r="AG29" s="910" t="e">
        <f>VLOOKUP(#REF!,#REF!,152,FALSE)&amp;""</f>
        <v>#REF!</v>
      </c>
      <c r="AH29" s="910"/>
      <c r="AI29" s="910"/>
      <c r="AJ29" s="910"/>
      <c r="AK29" s="910"/>
      <c r="AL29" s="910"/>
      <c r="AM29" s="910"/>
      <c r="AN29" s="910"/>
      <c r="AO29" s="910"/>
      <c r="AP29" s="911"/>
      <c r="AQ29" s="56"/>
      <c r="AR29" s="54"/>
      <c r="AS29" s="55"/>
      <c r="AT29" s="54"/>
      <c r="AU29" s="54"/>
      <c r="AV29" s="64"/>
      <c r="AW29" s="28"/>
      <c r="AX29" s="28"/>
      <c r="AY29" s="28"/>
      <c r="AZ29" s="28"/>
      <c r="BA29" s="28"/>
      <c r="BB29" s="28"/>
      <c r="BC29" s="28"/>
      <c r="BD29" s="28"/>
      <c r="BE29" s="28"/>
      <c r="BF29" s="28"/>
      <c r="BG29" s="145"/>
      <c r="BH29" s="145"/>
      <c r="BI29" s="145"/>
      <c r="BJ29" s="145"/>
      <c r="BK29" s="145"/>
      <c r="BL29" s="145"/>
      <c r="BM29" s="145"/>
      <c r="BN29" s="145"/>
      <c r="BO29" s="145"/>
      <c r="BP29" s="145"/>
      <c r="BQ29" s="145"/>
      <c r="BR29" s="145"/>
      <c r="BS29" s="145"/>
      <c r="BT29" s="145"/>
      <c r="BU29" s="145"/>
      <c r="BV29" s="28"/>
      <c r="BW29" s="28"/>
      <c r="BX29" s="28"/>
    </row>
    <row r="30" spans="2:77" ht="20.100000000000001" customHeight="1">
      <c r="B30" s="907" t="e">
        <f>VLOOKUP(#REF!,#REF!,73,FALSE)&amp;""</f>
        <v>#REF!</v>
      </c>
      <c r="C30" s="777"/>
      <c r="D30" s="777"/>
      <c r="E30" s="777"/>
      <c r="F30" s="777"/>
      <c r="G30" s="777"/>
      <c r="H30" s="777"/>
      <c r="I30" s="777"/>
      <c r="J30" s="777"/>
      <c r="K30" s="778"/>
      <c r="L30" s="56"/>
      <c r="M30" s="54"/>
      <c r="N30" s="55"/>
      <c r="O30" s="54"/>
      <c r="P30" s="52"/>
      <c r="Q30" s="52"/>
      <c r="R30" s="902" t="s">
        <v>98</v>
      </c>
      <c r="S30" s="903"/>
      <c r="T30" s="903"/>
      <c r="U30" s="903"/>
      <c r="V30" s="903"/>
      <c r="W30" s="903"/>
      <c r="X30" s="903"/>
      <c r="Y30" s="903"/>
      <c r="Z30" s="903"/>
      <c r="AA30" s="903"/>
      <c r="AB30" s="903"/>
      <c r="AC30" s="903"/>
      <c r="AD30" s="903"/>
      <c r="AE30" s="903"/>
      <c r="AF30" s="904"/>
      <c r="AG30" s="910" t="e">
        <f>VLOOKUP(#REF!,#REF!,153,FALSE)&amp;""</f>
        <v>#REF!</v>
      </c>
      <c r="AH30" s="910"/>
      <c r="AI30" s="910"/>
      <c r="AJ30" s="910"/>
      <c r="AK30" s="910"/>
      <c r="AL30" s="910"/>
      <c r="AM30" s="910"/>
      <c r="AN30" s="910"/>
      <c r="AO30" s="910"/>
      <c r="AP30" s="911"/>
      <c r="AQ30" s="56"/>
      <c r="AR30" s="54"/>
      <c r="AS30" s="55"/>
      <c r="AT30" s="54"/>
      <c r="AU30" s="54"/>
      <c r="AV30" s="64"/>
      <c r="AW30" s="9"/>
      <c r="AX30" s="9"/>
      <c r="AY30" s="9"/>
      <c r="AZ30" s="9"/>
      <c r="BA30" s="9"/>
      <c r="BB30" s="9"/>
      <c r="BC30" s="9"/>
      <c r="BD30" s="9"/>
      <c r="BE30" s="9"/>
      <c r="BF30" s="9"/>
      <c r="BG30" s="6"/>
      <c r="BH30" s="6"/>
      <c r="BI30" s="6"/>
      <c r="BJ30" s="6"/>
      <c r="BK30" s="6"/>
      <c r="BL30" s="6"/>
      <c r="BM30" s="6"/>
      <c r="BN30" s="6"/>
      <c r="BO30" s="63"/>
      <c r="BP30" s="63"/>
      <c r="BQ30" s="63"/>
      <c r="BR30" s="63"/>
      <c r="BS30" s="63"/>
      <c r="BT30" s="9"/>
      <c r="BU30" s="9"/>
      <c r="BV30" s="9"/>
      <c r="BW30" s="9"/>
      <c r="BX30" s="9"/>
    </row>
    <row r="31" spans="2:77" ht="20.100000000000001" customHeight="1" thickBot="1">
      <c r="B31" s="907" t="e">
        <f>VLOOKUP(#REF!,#REF!,74,FALSE)&amp;""</f>
        <v>#REF!</v>
      </c>
      <c r="C31" s="777"/>
      <c r="D31" s="777"/>
      <c r="E31" s="777"/>
      <c r="F31" s="777"/>
      <c r="G31" s="777"/>
      <c r="H31" s="777"/>
      <c r="I31" s="777"/>
      <c r="J31" s="777"/>
      <c r="K31" s="778"/>
      <c r="L31" s="57"/>
      <c r="M31" s="19"/>
      <c r="N31" s="20"/>
      <c r="O31" s="19"/>
      <c r="P31" s="52"/>
      <c r="Q31" s="52"/>
      <c r="R31" s="908" t="s">
        <v>59</v>
      </c>
      <c r="S31" s="898"/>
      <c r="T31" s="898"/>
      <c r="U31" s="898"/>
      <c r="V31" s="898"/>
      <c r="W31" s="898"/>
      <c r="X31" s="898"/>
      <c r="Y31" s="898"/>
      <c r="Z31" s="899"/>
      <c r="AA31" s="900" t="s">
        <v>61</v>
      </c>
      <c r="AB31" s="898"/>
      <c r="AC31" s="899"/>
      <c r="AD31" s="900" t="s">
        <v>99</v>
      </c>
      <c r="AE31" s="898"/>
      <c r="AF31" s="906"/>
      <c r="AG31" s="910" t="e">
        <f>VLOOKUP(#REF!,#REF!,154,FALSE)&amp;""</f>
        <v>#REF!</v>
      </c>
      <c r="AH31" s="910"/>
      <c r="AI31" s="910"/>
      <c r="AJ31" s="910"/>
      <c r="AK31" s="910"/>
      <c r="AL31" s="910"/>
      <c r="AM31" s="910"/>
      <c r="AN31" s="910"/>
      <c r="AO31" s="910"/>
      <c r="AP31" s="911"/>
      <c r="AQ31" s="66"/>
      <c r="AR31" s="67"/>
      <c r="AS31" s="67"/>
      <c r="AT31" s="66"/>
      <c r="AU31" s="67"/>
      <c r="AV31" s="147"/>
      <c r="AW31" s="15"/>
      <c r="AX31" s="15"/>
      <c r="AY31" s="15"/>
      <c r="AZ31" s="15"/>
      <c r="BA31" s="15"/>
      <c r="BB31" s="15"/>
      <c r="BC31" s="15"/>
      <c r="BD31" s="15"/>
      <c r="BE31" s="15"/>
      <c r="BF31" s="15"/>
      <c r="BG31" s="6"/>
      <c r="BH31" s="6"/>
      <c r="BI31" s="6"/>
      <c r="BJ31" s="6"/>
      <c r="BK31" s="6"/>
      <c r="BL31" s="6"/>
      <c r="BM31" s="6"/>
      <c r="BN31" s="6"/>
      <c r="BO31" s="63"/>
      <c r="BP31" s="63"/>
      <c r="BQ31" s="63"/>
      <c r="BR31" s="63"/>
      <c r="BS31" s="63"/>
      <c r="BT31" s="15"/>
      <c r="BU31" s="15"/>
      <c r="BV31" s="15"/>
      <c r="BW31" s="15"/>
      <c r="BX31" s="15"/>
    </row>
    <row r="32" spans="2:77" ht="20.100000000000001" customHeight="1">
      <c r="B32" s="907" t="e">
        <f>VLOOKUP(#REF!,#REF!,75,FALSE)&amp;""</f>
        <v>#REF!</v>
      </c>
      <c r="C32" s="777"/>
      <c r="D32" s="777"/>
      <c r="E32" s="777"/>
      <c r="F32" s="777"/>
      <c r="G32" s="777"/>
      <c r="H32" s="777"/>
      <c r="I32" s="777"/>
      <c r="J32" s="777"/>
      <c r="K32" s="778"/>
      <c r="L32" s="57"/>
      <c r="M32" s="19"/>
      <c r="N32" s="20"/>
      <c r="O32" s="19"/>
      <c r="P32" s="52"/>
      <c r="Q32" s="52"/>
      <c r="R32" s="907" t="e">
        <f>VLOOKUP(#REF!,#REF!,119,FALSE)&amp;""</f>
        <v>#REF!</v>
      </c>
      <c r="S32" s="777"/>
      <c r="T32" s="777"/>
      <c r="U32" s="777"/>
      <c r="V32" s="777"/>
      <c r="W32" s="777"/>
      <c r="X32" s="777"/>
      <c r="Y32" s="777"/>
      <c r="Z32" s="778"/>
      <c r="AA32" s="66"/>
      <c r="AB32" s="67"/>
      <c r="AC32" s="141"/>
      <c r="AD32" s="67"/>
      <c r="AE32" s="67"/>
      <c r="AF32" s="147"/>
      <c r="AG32" s="910" t="e">
        <f>VLOOKUP(#REF!,#REF!,155,FALSE)&amp;""</f>
        <v>#REF!</v>
      </c>
      <c r="AH32" s="910"/>
      <c r="AI32" s="910"/>
      <c r="AJ32" s="910"/>
      <c r="AK32" s="910"/>
      <c r="AL32" s="910"/>
      <c r="AM32" s="910"/>
      <c r="AN32" s="910"/>
      <c r="AO32" s="910"/>
      <c r="AP32" s="911"/>
      <c r="AQ32" s="66"/>
      <c r="AR32" s="67"/>
      <c r="AS32" s="67"/>
      <c r="AT32" s="66"/>
      <c r="AU32" s="67"/>
      <c r="AV32" s="147"/>
      <c r="AW32" s="63"/>
      <c r="AX32" s="63"/>
      <c r="AY32" s="63"/>
      <c r="AZ32" s="63"/>
      <c r="BA32" s="63"/>
      <c r="BB32" s="63"/>
      <c r="BR32" s="63"/>
      <c r="BS32" s="63"/>
      <c r="BT32" s="9"/>
      <c r="BU32" s="9"/>
      <c r="BV32" s="9"/>
      <c r="BW32" s="9"/>
      <c r="BX32" s="9"/>
    </row>
    <row r="33" spans="2:76" ht="20.100000000000001" customHeight="1">
      <c r="B33" s="907" t="e">
        <f>VLOOKUP(#REF!,#REF!,76,FALSE)&amp;""</f>
        <v>#REF!</v>
      </c>
      <c r="C33" s="777"/>
      <c r="D33" s="777"/>
      <c r="E33" s="777"/>
      <c r="F33" s="777"/>
      <c r="G33" s="777"/>
      <c r="H33" s="777"/>
      <c r="I33" s="777"/>
      <c r="J33" s="777"/>
      <c r="K33" s="778"/>
      <c r="L33" s="57"/>
      <c r="M33" s="19"/>
      <c r="N33" s="20"/>
      <c r="O33" s="19"/>
      <c r="P33" s="52"/>
      <c r="Q33" s="52"/>
      <c r="R33" s="909" t="e">
        <f>VLOOKUP(#REF!,#REF!,120,FALSE)&amp;""</f>
        <v>#REF!</v>
      </c>
      <c r="S33" s="910"/>
      <c r="T33" s="910"/>
      <c r="U33" s="910"/>
      <c r="V33" s="910"/>
      <c r="W33" s="910"/>
      <c r="X33" s="910"/>
      <c r="Y33" s="910"/>
      <c r="Z33" s="911"/>
      <c r="AA33" s="56"/>
      <c r="AB33" s="54"/>
      <c r="AC33" s="55"/>
      <c r="AD33" s="54"/>
      <c r="AE33" s="54"/>
      <c r="AF33" s="53"/>
      <c r="AG33" s="910" t="e">
        <f>VLOOKUP(#REF!,#REF!,156,FALSE)&amp;""</f>
        <v>#REF!</v>
      </c>
      <c r="AH33" s="910"/>
      <c r="AI33" s="910"/>
      <c r="AJ33" s="910"/>
      <c r="AK33" s="910"/>
      <c r="AL33" s="910"/>
      <c r="AM33" s="910"/>
      <c r="AN33" s="910"/>
      <c r="AO33" s="910"/>
      <c r="AP33" s="911"/>
      <c r="AQ33" s="66"/>
      <c r="AR33" s="67"/>
      <c r="AS33" s="67"/>
      <c r="AT33" s="66"/>
      <c r="AU33" s="67"/>
      <c r="AV33" s="147"/>
      <c r="AW33" s="63"/>
      <c r="AX33" s="63"/>
      <c r="AY33" s="63"/>
      <c r="AZ33" s="63"/>
      <c r="BA33" s="63"/>
      <c r="BB33" s="63"/>
      <c r="BR33" s="63"/>
      <c r="BS33" s="63"/>
      <c r="BT33" s="15"/>
      <c r="BU33" s="15"/>
      <c r="BV33" s="15"/>
      <c r="BW33" s="15"/>
      <c r="BX33" s="15"/>
    </row>
    <row r="34" spans="2:76" ht="20.100000000000001" customHeight="1">
      <c r="B34" s="907" t="e">
        <f>VLOOKUP(#REF!,#REF!,77,FALSE)&amp;""</f>
        <v>#REF!</v>
      </c>
      <c r="C34" s="777"/>
      <c r="D34" s="777"/>
      <c r="E34" s="777"/>
      <c r="F34" s="777"/>
      <c r="G34" s="777"/>
      <c r="H34" s="777"/>
      <c r="I34" s="777"/>
      <c r="J34" s="777"/>
      <c r="K34" s="778"/>
      <c r="L34" s="57"/>
      <c r="M34" s="19"/>
      <c r="N34" s="20"/>
      <c r="O34" s="19"/>
      <c r="P34" s="52"/>
      <c r="Q34" s="52"/>
      <c r="R34" s="909" t="e">
        <f>VLOOKUP(#REF!,#REF!,121,FALSE)&amp;""</f>
        <v>#REF!</v>
      </c>
      <c r="S34" s="910"/>
      <c r="T34" s="910"/>
      <c r="U34" s="910"/>
      <c r="V34" s="910"/>
      <c r="W34" s="910"/>
      <c r="X34" s="910"/>
      <c r="Y34" s="910"/>
      <c r="Z34" s="911"/>
      <c r="AA34" s="56"/>
      <c r="AB34" s="54"/>
      <c r="AC34" s="55"/>
      <c r="AD34" s="54"/>
      <c r="AE34" s="54"/>
      <c r="AF34" s="21"/>
      <c r="AG34" s="910" t="e">
        <f>VLOOKUP(#REF!,#REF!,157,FALSE)&amp;""</f>
        <v>#REF!</v>
      </c>
      <c r="AH34" s="910"/>
      <c r="AI34" s="910"/>
      <c r="AJ34" s="910"/>
      <c r="AK34" s="910"/>
      <c r="AL34" s="910"/>
      <c r="AM34" s="910"/>
      <c r="AN34" s="910"/>
      <c r="AO34" s="910"/>
      <c r="AP34" s="911"/>
      <c r="AQ34" s="66"/>
      <c r="AR34" s="67"/>
      <c r="AS34" s="67"/>
      <c r="AT34" s="66"/>
      <c r="AU34" s="67"/>
      <c r="AV34" s="147"/>
      <c r="AW34" s="63"/>
      <c r="AX34" s="63"/>
      <c r="AY34" s="63"/>
      <c r="AZ34" s="63"/>
      <c r="BA34" s="63"/>
      <c r="BB34" s="63"/>
      <c r="BR34" s="63"/>
      <c r="BS34" s="63"/>
      <c r="BT34" s="15"/>
      <c r="BU34" s="15"/>
      <c r="BV34" s="15"/>
      <c r="BW34" s="15"/>
      <c r="BX34" s="15"/>
    </row>
    <row r="35" spans="2:76" ht="20.100000000000001" customHeight="1">
      <c r="B35" s="907" t="e">
        <f>VLOOKUP(#REF!,#REF!,78,FALSE)&amp;""</f>
        <v>#REF!</v>
      </c>
      <c r="C35" s="777"/>
      <c r="D35" s="777"/>
      <c r="E35" s="777"/>
      <c r="F35" s="777"/>
      <c r="G35" s="777"/>
      <c r="H35" s="777"/>
      <c r="I35" s="777"/>
      <c r="J35" s="777"/>
      <c r="K35" s="778"/>
      <c r="L35" s="57"/>
      <c r="M35" s="19"/>
      <c r="N35" s="20"/>
      <c r="O35" s="19"/>
      <c r="P35" s="52"/>
      <c r="Q35" s="52"/>
      <c r="R35" s="909" t="e">
        <f>VLOOKUP(#REF!,#REF!,122,FALSE)&amp;""</f>
        <v>#REF!</v>
      </c>
      <c r="S35" s="910"/>
      <c r="T35" s="910"/>
      <c r="U35" s="910"/>
      <c r="V35" s="910"/>
      <c r="W35" s="910"/>
      <c r="X35" s="910"/>
      <c r="Y35" s="910"/>
      <c r="Z35" s="911"/>
      <c r="AA35" s="56"/>
      <c r="AB35" s="54"/>
      <c r="AC35" s="55"/>
      <c r="AD35" s="54"/>
      <c r="AE35" s="54"/>
      <c r="AF35" s="53"/>
      <c r="AG35" s="910" t="e">
        <f>VLOOKUP(#REF!,#REF!,158,FALSE)&amp;""</f>
        <v>#REF!</v>
      </c>
      <c r="AH35" s="910"/>
      <c r="AI35" s="910"/>
      <c r="AJ35" s="910"/>
      <c r="AK35" s="910"/>
      <c r="AL35" s="910"/>
      <c r="AM35" s="910"/>
      <c r="AN35" s="910"/>
      <c r="AO35" s="910"/>
      <c r="AP35" s="911"/>
      <c r="AQ35" s="66"/>
      <c r="AR35" s="67"/>
      <c r="AS35" s="67"/>
      <c r="AT35" s="66"/>
      <c r="AU35" s="67"/>
      <c r="AV35" s="147"/>
      <c r="AW35" s="63"/>
      <c r="AX35" s="63"/>
      <c r="AY35" s="63"/>
      <c r="AZ35" s="63"/>
      <c r="BA35" s="63"/>
      <c r="BB35" s="63"/>
      <c r="BR35" s="63"/>
      <c r="BS35" s="63"/>
      <c r="BT35" s="15"/>
      <c r="BU35" s="15"/>
      <c r="BV35" s="15"/>
      <c r="BW35" s="15"/>
      <c r="BX35" s="15"/>
    </row>
    <row r="36" spans="2:76" ht="20.100000000000001" customHeight="1">
      <c r="B36" s="907" t="e">
        <f>VLOOKUP(#REF!,#REF!,79,FALSE)&amp;""</f>
        <v>#REF!</v>
      </c>
      <c r="C36" s="777"/>
      <c r="D36" s="777"/>
      <c r="E36" s="777"/>
      <c r="F36" s="777"/>
      <c r="G36" s="777"/>
      <c r="H36" s="777"/>
      <c r="I36" s="777"/>
      <c r="J36" s="777"/>
      <c r="K36" s="778"/>
      <c r="L36" s="57"/>
      <c r="M36" s="19"/>
      <c r="N36" s="20"/>
      <c r="O36" s="19"/>
      <c r="P36" s="52"/>
      <c r="Q36" s="52"/>
      <c r="R36" s="909" t="e">
        <f>VLOOKUP(#REF!,#REF!,123,FALSE)&amp;""</f>
        <v>#REF!</v>
      </c>
      <c r="S36" s="910"/>
      <c r="T36" s="910"/>
      <c r="U36" s="910"/>
      <c r="V36" s="910"/>
      <c r="W36" s="910"/>
      <c r="X36" s="910"/>
      <c r="Y36" s="910"/>
      <c r="Z36" s="911"/>
      <c r="AA36" s="56"/>
      <c r="AB36" s="54"/>
      <c r="AC36" s="55"/>
      <c r="AD36" s="54"/>
      <c r="AE36" s="54"/>
      <c r="AF36" s="53"/>
      <c r="AG36" s="910" t="e">
        <f>VLOOKUP(#REF!,#REF!,159,FALSE)&amp;""</f>
        <v>#REF!</v>
      </c>
      <c r="AH36" s="910"/>
      <c r="AI36" s="910"/>
      <c r="AJ36" s="910"/>
      <c r="AK36" s="910"/>
      <c r="AL36" s="910"/>
      <c r="AM36" s="910"/>
      <c r="AN36" s="910"/>
      <c r="AO36" s="910"/>
      <c r="AP36" s="911"/>
      <c r="AQ36" s="56"/>
      <c r="AR36" s="54"/>
      <c r="AS36" s="55"/>
      <c r="AT36" s="54"/>
      <c r="AU36" s="54"/>
      <c r="AV36" s="64"/>
      <c r="AW36" s="63"/>
      <c r="AX36" s="63"/>
      <c r="AY36" s="63"/>
      <c r="AZ36" s="63"/>
      <c r="BA36" s="63"/>
      <c r="BB36" s="63"/>
      <c r="BR36" s="6"/>
      <c r="BS36" s="6"/>
      <c r="BT36" s="6"/>
      <c r="BU36" s="28"/>
      <c r="BV36" s="28"/>
      <c r="BW36" s="28"/>
      <c r="BX36" s="28"/>
    </row>
    <row r="37" spans="2:76" ht="20.100000000000001" customHeight="1">
      <c r="B37" s="907" t="e">
        <f>VLOOKUP(#REF!,#REF!,80,FALSE)&amp;""</f>
        <v>#REF!</v>
      </c>
      <c r="C37" s="777"/>
      <c r="D37" s="777"/>
      <c r="E37" s="777"/>
      <c r="F37" s="777"/>
      <c r="G37" s="777"/>
      <c r="H37" s="777"/>
      <c r="I37" s="777"/>
      <c r="J37" s="777"/>
      <c r="K37" s="778"/>
      <c r="L37" s="57"/>
      <c r="M37" s="19"/>
      <c r="N37" s="20"/>
      <c r="O37" s="19"/>
      <c r="P37" s="52"/>
      <c r="Q37" s="52"/>
      <c r="R37" s="909" t="e">
        <f>VLOOKUP(#REF!,#REF!,124,FALSE)&amp;""</f>
        <v>#REF!</v>
      </c>
      <c r="S37" s="910"/>
      <c r="T37" s="910"/>
      <c r="U37" s="910"/>
      <c r="V37" s="910"/>
      <c r="W37" s="910"/>
      <c r="X37" s="910"/>
      <c r="Y37" s="910"/>
      <c r="Z37" s="911"/>
      <c r="AA37" s="56"/>
      <c r="AB37" s="54"/>
      <c r="AC37" s="55"/>
      <c r="AD37" s="54"/>
      <c r="AE37" s="54"/>
      <c r="AF37" s="53"/>
      <c r="AG37" s="910" t="e">
        <f>VLOOKUP(#REF!,#REF!,160,FALSE)&amp;""</f>
        <v>#REF!</v>
      </c>
      <c r="AH37" s="910"/>
      <c r="AI37" s="910"/>
      <c r="AJ37" s="910"/>
      <c r="AK37" s="910"/>
      <c r="AL37" s="910"/>
      <c r="AM37" s="910"/>
      <c r="AN37" s="910"/>
      <c r="AO37" s="910"/>
      <c r="AP37" s="911"/>
      <c r="AQ37" s="56"/>
      <c r="AR37" s="54"/>
      <c r="AS37" s="55"/>
      <c r="AT37" s="54"/>
      <c r="AU37" s="54"/>
      <c r="AV37" s="64"/>
      <c r="AW37" s="63"/>
      <c r="AX37" s="63"/>
      <c r="AY37" s="63"/>
      <c r="AZ37" s="63"/>
      <c r="BA37" s="63"/>
      <c r="BB37" s="63"/>
      <c r="BR37" s="6"/>
      <c r="BS37" s="6"/>
      <c r="BT37" s="6"/>
      <c r="BU37" s="9"/>
      <c r="BV37" s="9"/>
      <c r="BW37" s="9"/>
      <c r="BX37" s="9"/>
    </row>
    <row r="38" spans="2:76" ht="20.100000000000001" customHeight="1" thickBot="1">
      <c r="B38" s="912" t="e">
        <f>VLOOKUP(#REF!,#REF!,81,FALSE)&amp;""</f>
        <v>#REF!</v>
      </c>
      <c r="C38" s="913"/>
      <c r="D38" s="913"/>
      <c r="E38" s="913"/>
      <c r="F38" s="913"/>
      <c r="G38" s="913"/>
      <c r="H38" s="913"/>
      <c r="I38" s="913"/>
      <c r="J38" s="913"/>
      <c r="K38" s="917"/>
      <c r="L38" s="203"/>
      <c r="M38" s="204"/>
      <c r="N38" s="204"/>
      <c r="O38" s="203"/>
      <c r="P38" s="204"/>
      <c r="Q38" s="205"/>
      <c r="R38" s="909" t="e">
        <f>VLOOKUP(#REF!,#REF!,125,FALSE)&amp;""</f>
        <v>#REF!</v>
      </c>
      <c r="S38" s="910"/>
      <c r="T38" s="910"/>
      <c r="U38" s="910"/>
      <c r="V38" s="910"/>
      <c r="W38" s="910"/>
      <c r="X38" s="910"/>
      <c r="Y38" s="910"/>
      <c r="Z38" s="911"/>
      <c r="AA38" s="56"/>
      <c r="AB38" s="54"/>
      <c r="AC38" s="55"/>
      <c r="AD38" s="54"/>
      <c r="AE38" s="54"/>
      <c r="AF38" s="53"/>
      <c r="AG38" s="913" t="e">
        <f>VLOOKUP(#REF!,#REF!,161,FALSE)&amp;""</f>
        <v>#REF!</v>
      </c>
      <c r="AH38" s="913"/>
      <c r="AI38" s="913"/>
      <c r="AJ38" s="913"/>
      <c r="AK38" s="913"/>
      <c r="AL38" s="913"/>
      <c r="AM38" s="913"/>
      <c r="AN38" s="913"/>
      <c r="AO38" s="913"/>
      <c r="AP38" s="917"/>
      <c r="AQ38" s="203"/>
      <c r="AR38" s="204"/>
      <c r="AS38" s="206"/>
      <c r="AT38" s="204"/>
      <c r="AU38" s="204"/>
      <c r="AV38" s="207"/>
      <c r="AW38" s="63"/>
      <c r="AX38" s="63"/>
      <c r="AY38" s="63"/>
      <c r="AZ38" s="63"/>
      <c r="BA38" s="63"/>
      <c r="BB38" s="63"/>
      <c r="BR38" s="6"/>
      <c r="BS38" s="6"/>
      <c r="BT38" s="6"/>
      <c r="BU38" s="15"/>
      <c r="BV38" s="15"/>
      <c r="BW38" s="15"/>
      <c r="BX38" s="9"/>
    </row>
    <row r="39" spans="2:76" ht="20.100000000000001" customHeight="1">
      <c r="B39" s="902" t="s">
        <v>103</v>
      </c>
      <c r="C39" s="903"/>
      <c r="D39" s="903"/>
      <c r="E39" s="903"/>
      <c r="F39" s="903"/>
      <c r="G39" s="903"/>
      <c r="H39" s="903"/>
      <c r="I39" s="903"/>
      <c r="J39" s="903"/>
      <c r="K39" s="903"/>
      <c r="L39" s="903"/>
      <c r="M39" s="903"/>
      <c r="N39" s="903"/>
      <c r="O39" s="903"/>
      <c r="P39" s="903"/>
      <c r="Q39" s="904"/>
      <c r="R39" s="909" t="e">
        <f>VLOOKUP(#REF!,#REF!,126,FALSE)&amp;""</f>
        <v>#REF!</v>
      </c>
      <c r="S39" s="910"/>
      <c r="T39" s="910"/>
      <c r="U39" s="910"/>
      <c r="V39" s="910"/>
      <c r="W39" s="910"/>
      <c r="X39" s="910"/>
      <c r="Y39" s="910"/>
      <c r="Z39" s="911"/>
      <c r="AA39" s="56"/>
      <c r="AB39" s="54"/>
      <c r="AC39" s="55"/>
      <c r="AD39" s="54"/>
      <c r="AE39" s="54"/>
      <c r="AF39" s="53"/>
      <c r="AG39" s="665" t="s">
        <v>112</v>
      </c>
      <c r="AH39" s="666"/>
      <c r="AI39" s="666"/>
      <c r="AJ39" s="666"/>
      <c r="AK39" s="666"/>
      <c r="AL39" s="666"/>
      <c r="AM39" s="666"/>
      <c r="AN39" s="666"/>
      <c r="AO39" s="666"/>
      <c r="AP39" s="666"/>
      <c r="AQ39" s="666"/>
      <c r="AR39" s="666"/>
      <c r="AS39" s="666"/>
      <c r="AT39" s="666"/>
      <c r="AU39" s="666"/>
      <c r="AV39" s="667"/>
      <c r="AW39" s="63"/>
      <c r="AX39" s="63"/>
      <c r="AY39" s="63"/>
      <c r="AZ39" s="63"/>
      <c r="BA39" s="63"/>
      <c r="BB39" s="63"/>
      <c r="BR39" s="6"/>
      <c r="BS39" s="6"/>
      <c r="BT39" s="6"/>
      <c r="BU39" s="9"/>
      <c r="BV39" s="9"/>
      <c r="BW39" s="9"/>
      <c r="BX39" s="15"/>
    </row>
    <row r="40" spans="2:76" ht="20.100000000000001" customHeight="1" thickBot="1">
      <c r="B40" s="908" t="s">
        <v>59</v>
      </c>
      <c r="C40" s="898"/>
      <c r="D40" s="898"/>
      <c r="E40" s="898"/>
      <c r="F40" s="898"/>
      <c r="G40" s="898"/>
      <c r="H40" s="898"/>
      <c r="I40" s="898"/>
      <c r="J40" s="898"/>
      <c r="K40" s="899"/>
      <c r="L40" s="900" t="s">
        <v>61</v>
      </c>
      <c r="M40" s="898"/>
      <c r="N40" s="899"/>
      <c r="O40" s="900" t="s">
        <v>99</v>
      </c>
      <c r="P40" s="898"/>
      <c r="Q40" s="906"/>
      <c r="R40" s="909" t="e">
        <f>VLOOKUP(#REF!,#REF!,127,FALSE)&amp;""</f>
        <v>#REF!</v>
      </c>
      <c r="S40" s="910"/>
      <c r="T40" s="910"/>
      <c r="U40" s="910"/>
      <c r="V40" s="910"/>
      <c r="W40" s="910"/>
      <c r="X40" s="910"/>
      <c r="Y40" s="910"/>
      <c r="Z40" s="911"/>
      <c r="AA40" s="56"/>
      <c r="AB40" s="54"/>
      <c r="AC40" s="55"/>
      <c r="AD40" s="54"/>
      <c r="AE40" s="54"/>
      <c r="AF40" s="53"/>
      <c r="AG40" s="921" t="s">
        <v>59</v>
      </c>
      <c r="AH40" s="919"/>
      <c r="AI40" s="919"/>
      <c r="AJ40" s="919"/>
      <c r="AK40" s="919"/>
      <c r="AL40" s="919"/>
      <c r="AM40" s="919"/>
      <c r="AN40" s="919"/>
      <c r="AO40" s="919"/>
      <c r="AP40" s="922"/>
      <c r="AQ40" s="918" t="s">
        <v>61</v>
      </c>
      <c r="AR40" s="919"/>
      <c r="AS40" s="922"/>
      <c r="AT40" s="918" t="s">
        <v>106</v>
      </c>
      <c r="AU40" s="919"/>
      <c r="AV40" s="920"/>
      <c r="AW40" s="63"/>
      <c r="AX40" s="63"/>
      <c r="AY40" s="63"/>
      <c r="AZ40" s="63"/>
      <c r="BA40" s="63"/>
      <c r="BB40" s="63"/>
      <c r="BR40" s="6"/>
      <c r="BS40" s="6"/>
      <c r="BT40" s="6"/>
      <c r="BU40" s="15"/>
      <c r="BV40" s="15"/>
      <c r="BW40" s="15"/>
      <c r="BX40" s="9"/>
    </row>
    <row r="41" spans="2:76" ht="20.100000000000001" customHeight="1">
      <c r="B41" s="907" t="e">
        <f>VLOOKUP(#REF!,#REF!,82,FALSE)&amp;""</f>
        <v>#REF!</v>
      </c>
      <c r="C41" s="777"/>
      <c r="D41" s="777"/>
      <c r="E41" s="777"/>
      <c r="F41" s="777"/>
      <c r="G41" s="777"/>
      <c r="H41" s="777"/>
      <c r="I41" s="777"/>
      <c r="J41" s="777"/>
      <c r="K41" s="778"/>
      <c r="L41" s="189"/>
      <c r="M41" s="58"/>
      <c r="N41" s="190"/>
      <c r="O41" s="58"/>
      <c r="P41" s="60"/>
      <c r="Q41" s="60"/>
      <c r="R41" s="909" t="e">
        <f>VLOOKUP(#REF!,#REF!,128,FALSE)&amp;""</f>
        <v>#REF!</v>
      </c>
      <c r="S41" s="910"/>
      <c r="T41" s="910"/>
      <c r="U41" s="910"/>
      <c r="V41" s="910"/>
      <c r="W41" s="910"/>
      <c r="X41" s="910"/>
      <c r="Y41" s="910"/>
      <c r="Z41" s="911"/>
      <c r="AA41" s="56"/>
      <c r="AB41" s="54"/>
      <c r="AC41" s="55"/>
      <c r="AD41" s="54"/>
      <c r="AE41" s="54"/>
      <c r="AF41" s="53"/>
      <c r="AG41" s="777" t="e">
        <f>VLOOKUP(#REF!,#REF!,162,FALSE)&amp;""</f>
        <v>#REF!</v>
      </c>
      <c r="AH41" s="777"/>
      <c r="AI41" s="777"/>
      <c r="AJ41" s="777"/>
      <c r="AK41" s="777"/>
      <c r="AL41" s="777"/>
      <c r="AM41" s="777"/>
      <c r="AN41" s="777"/>
      <c r="AO41" s="777"/>
      <c r="AP41" s="778"/>
      <c r="AQ41" s="66"/>
      <c r="AR41" s="67"/>
      <c r="AS41" s="141"/>
      <c r="AT41" s="194"/>
      <c r="AU41" s="67"/>
      <c r="AV41" s="188"/>
      <c r="AW41" s="63"/>
      <c r="AX41" s="63"/>
      <c r="AY41" s="63"/>
      <c r="AZ41" s="63"/>
      <c r="BA41" s="63"/>
      <c r="BB41" s="63"/>
      <c r="BR41" s="6"/>
      <c r="BS41" s="6"/>
      <c r="BT41" s="6"/>
      <c r="BU41" s="15"/>
      <c r="BV41" s="15"/>
      <c r="BW41" s="15"/>
      <c r="BX41" s="15"/>
    </row>
    <row r="42" spans="2:76" ht="20.100000000000001" customHeight="1">
      <c r="B42" s="907" t="e">
        <f>VLOOKUP(#REF!,#REF!,83,FALSE)&amp;""</f>
        <v>#REF!</v>
      </c>
      <c r="C42" s="777"/>
      <c r="D42" s="777"/>
      <c r="E42" s="777"/>
      <c r="F42" s="777"/>
      <c r="G42" s="777"/>
      <c r="H42" s="777"/>
      <c r="I42" s="777"/>
      <c r="J42" s="777"/>
      <c r="K42" s="778"/>
      <c r="L42" s="57"/>
      <c r="M42" s="19"/>
      <c r="N42" s="20"/>
      <c r="O42" s="19"/>
      <c r="P42" s="52"/>
      <c r="Q42" s="52"/>
      <c r="R42" s="909" t="e">
        <f>VLOOKUP(#REF!,#REF!,129,FALSE)&amp;""</f>
        <v>#REF!</v>
      </c>
      <c r="S42" s="910"/>
      <c r="T42" s="910"/>
      <c r="U42" s="910"/>
      <c r="V42" s="910"/>
      <c r="W42" s="910"/>
      <c r="X42" s="910"/>
      <c r="Y42" s="910"/>
      <c r="Z42" s="911"/>
      <c r="AA42" s="57"/>
      <c r="AB42" s="19"/>
      <c r="AC42" s="20"/>
      <c r="AD42" s="19"/>
      <c r="AE42" s="19"/>
      <c r="AF42" s="53"/>
      <c r="AG42" s="910" t="e">
        <f>VLOOKUP(#REF!,#REF!,163,FALSE)&amp;""</f>
        <v>#REF!</v>
      </c>
      <c r="AH42" s="910"/>
      <c r="AI42" s="910"/>
      <c r="AJ42" s="910"/>
      <c r="AK42" s="910"/>
      <c r="AL42" s="910"/>
      <c r="AM42" s="910"/>
      <c r="AN42" s="910"/>
      <c r="AO42" s="910"/>
      <c r="AP42" s="911"/>
      <c r="AQ42" s="56"/>
      <c r="AR42" s="54"/>
      <c r="AS42" s="55"/>
      <c r="AT42" s="160"/>
      <c r="AU42" s="54"/>
      <c r="AV42" s="64"/>
      <c r="AW42" s="63"/>
      <c r="AX42" s="63"/>
      <c r="AY42" s="63"/>
      <c r="AZ42" s="63"/>
      <c r="BA42" s="63"/>
      <c r="BB42" s="63"/>
      <c r="BR42" s="6"/>
      <c r="BS42" s="6"/>
      <c r="BT42" s="6"/>
      <c r="BU42" s="15"/>
      <c r="BV42" s="15"/>
      <c r="BW42" s="15"/>
      <c r="BX42" s="15"/>
    </row>
    <row r="43" spans="2:76" ht="20.100000000000001" customHeight="1">
      <c r="B43" s="907" t="e">
        <f>VLOOKUP(#REF!,#REF!,84,FALSE)&amp;""</f>
        <v>#REF!</v>
      </c>
      <c r="C43" s="777"/>
      <c r="D43" s="777"/>
      <c r="E43" s="777"/>
      <c r="F43" s="777"/>
      <c r="G43" s="777"/>
      <c r="H43" s="777"/>
      <c r="I43" s="777"/>
      <c r="J43" s="777"/>
      <c r="K43" s="778"/>
      <c r="L43" s="57"/>
      <c r="M43" s="19"/>
      <c r="N43" s="20"/>
      <c r="O43" s="19"/>
      <c r="P43" s="52"/>
      <c r="Q43" s="52"/>
      <c r="R43" s="909" t="e">
        <f>VLOOKUP(#REF!,#REF!,130,FALSE)&amp;""</f>
        <v>#REF!</v>
      </c>
      <c r="S43" s="910"/>
      <c r="T43" s="910"/>
      <c r="U43" s="910"/>
      <c r="V43" s="910"/>
      <c r="W43" s="910"/>
      <c r="X43" s="910"/>
      <c r="Y43" s="910"/>
      <c r="Z43" s="911"/>
      <c r="AA43" s="57"/>
      <c r="AB43" s="19"/>
      <c r="AC43" s="20"/>
      <c r="AD43" s="19"/>
      <c r="AE43" s="19"/>
      <c r="AF43" s="53"/>
      <c r="AG43" s="910" t="e">
        <f>VLOOKUP(#REF!,#REF!,164,FALSE)&amp;""</f>
        <v>#REF!</v>
      </c>
      <c r="AH43" s="910"/>
      <c r="AI43" s="910"/>
      <c r="AJ43" s="910"/>
      <c r="AK43" s="910"/>
      <c r="AL43" s="910"/>
      <c r="AM43" s="910"/>
      <c r="AN43" s="910"/>
      <c r="AO43" s="910"/>
      <c r="AP43" s="910"/>
      <c r="AQ43" s="56"/>
      <c r="AR43" s="54"/>
      <c r="AS43" s="55"/>
      <c r="AT43" s="160"/>
      <c r="AU43" s="54"/>
      <c r="AV43" s="64"/>
      <c r="AW43" s="63"/>
      <c r="AX43" s="63"/>
      <c r="AY43" s="63"/>
      <c r="AZ43" s="63"/>
      <c r="BA43" s="63"/>
      <c r="BB43" s="63"/>
      <c r="BR43" s="6"/>
      <c r="BS43" s="6"/>
      <c r="BT43" s="6"/>
      <c r="BU43" s="15"/>
      <c r="BV43" s="15"/>
      <c r="BW43" s="15"/>
      <c r="BX43" s="15"/>
    </row>
    <row r="44" spans="2:76" ht="20.100000000000001" customHeight="1" thickBot="1">
      <c r="B44" s="912" t="e">
        <f>VLOOKUP(#REF!,#REF!,85,FALSE)&amp;""</f>
        <v>#REF!</v>
      </c>
      <c r="C44" s="913"/>
      <c r="D44" s="913"/>
      <c r="E44" s="913"/>
      <c r="F44" s="913"/>
      <c r="G44" s="913"/>
      <c r="H44" s="913"/>
      <c r="I44" s="913"/>
      <c r="J44" s="913"/>
      <c r="K44" s="917"/>
      <c r="L44" s="200"/>
      <c r="M44" s="108"/>
      <c r="N44" s="201"/>
      <c r="O44" s="108"/>
      <c r="P44" s="205"/>
      <c r="Q44" s="205"/>
      <c r="R44" s="909" t="e">
        <f>VLOOKUP(#REF!,#REF!,131,FALSE)&amp;""</f>
        <v>#REF!</v>
      </c>
      <c r="S44" s="910"/>
      <c r="T44" s="910"/>
      <c r="U44" s="910"/>
      <c r="V44" s="910"/>
      <c r="W44" s="910"/>
      <c r="X44" s="910"/>
      <c r="Y44" s="910"/>
      <c r="Z44" s="911"/>
      <c r="AA44" s="56"/>
      <c r="AB44" s="54"/>
      <c r="AC44" s="55"/>
      <c r="AD44" s="54"/>
      <c r="AE44" s="54"/>
      <c r="AF44" s="64"/>
      <c r="AG44" s="910" t="e">
        <f>VLOOKUP(#REF!,#REF!,165,FALSE)&amp;""</f>
        <v>#REF!</v>
      </c>
      <c r="AH44" s="910"/>
      <c r="AI44" s="910"/>
      <c r="AJ44" s="910"/>
      <c r="AK44" s="910"/>
      <c r="AL44" s="910"/>
      <c r="AM44" s="910"/>
      <c r="AN44" s="910"/>
      <c r="AO44" s="910"/>
      <c r="AP44" s="910"/>
      <c r="AQ44" s="56"/>
      <c r="AR44" s="54"/>
      <c r="AS44" s="55"/>
      <c r="AT44" s="160"/>
      <c r="AU44" s="54"/>
      <c r="AV44" s="64"/>
      <c r="AW44" s="6"/>
      <c r="AX44" s="6"/>
      <c r="AY44" s="6"/>
      <c r="AZ44" s="6"/>
      <c r="BA44" s="6"/>
      <c r="BB44" s="6"/>
      <c r="BR44" s="6"/>
      <c r="BS44" s="6"/>
      <c r="BT44" s="6"/>
      <c r="BU44" s="15"/>
      <c r="BV44" s="15"/>
      <c r="BW44" s="15"/>
      <c r="BX44" s="15"/>
    </row>
    <row r="45" spans="2:76" ht="20.100000000000001" customHeight="1">
      <c r="B45" s="902" t="s">
        <v>105</v>
      </c>
      <c r="C45" s="903"/>
      <c r="D45" s="903"/>
      <c r="E45" s="903"/>
      <c r="F45" s="903"/>
      <c r="G45" s="903"/>
      <c r="H45" s="903"/>
      <c r="I45" s="903"/>
      <c r="J45" s="903"/>
      <c r="K45" s="903"/>
      <c r="L45" s="903"/>
      <c r="M45" s="903"/>
      <c r="N45" s="903"/>
      <c r="O45" s="903"/>
      <c r="P45" s="903"/>
      <c r="Q45" s="904"/>
      <c r="R45" s="909" t="e">
        <f>VLOOKUP(#REF!,#REF!,132,FALSE)&amp;""</f>
        <v>#REF!</v>
      </c>
      <c r="S45" s="910"/>
      <c r="T45" s="910"/>
      <c r="U45" s="910"/>
      <c r="V45" s="910"/>
      <c r="W45" s="910"/>
      <c r="X45" s="910"/>
      <c r="Y45" s="910"/>
      <c r="Z45" s="911"/>
      <c r="AA45" s="56"/>
      <c r="AB45" s="54"/>
      <c r="AC45" s="55"/>
      <c r="AD45" s="54"/>
      <c r="AE45" s="54"/>
      <c r="AF45" s="64"/>
      <c r="AG45" s="910" t="e">
        <f>VLOOKUP(#REF!,#REF!,166,FALSE)&amp;""</f>
        <v>#REF!</v>
      </c>
      <c r="AH45" s="910"/>
      <c r="AI45" s="910"/>
      <c r="AJ45" s="910"/>
      <c r="AK45" s="910"/>
      <c r="AL45" s="910"/>
      <c r="AM45" s="910"/>
      <c r="AN45" s="910"/>
      <c r="AO45" s="910"/>
      <c r="AP45" s="910"/>
      <c r="AQ45" s="56"/>
      <c r="AR45" s="54"/>
      <c r="AS45" s="55"/>
      <c r="AT45" s="160"/>
      <c r="AU45" s="54"/>
      <c r="AV45" s="64"/>
      <c r="AW45" s="6"/>
      <c r="AX45" s="6"/>
      <c r="AY45" s="6"/>
      <c r="AZ45" s="6"/>
      <c r="BA45" s="6"/>
      <c r="BB45" s="6"/>
      <c r="BR45" s="6"/>
      <c r="BS45" s="6"/>
      <c r="BT45" s="6"/>
      <c r="BU45" s="15"/>
      <c r="BV45" s="15"/>
      <c r="BW45" s="15"/>
      <c r="BX45" s="15"/>
    </row>
    <row r="46" spans="2:76" ht="20.100000000000001" customHeight="1" thickBot="1">
      <c r="B46" s="908" t="s">
        <v>59</v>
      </c>
      <c r="C46" s="898"/>
      <c r="D46" s="898"/>
      <c r="E46" s="898"/>
      <c r="F46" s="898"/>
      <c r="G46" s="898"/>
      <c r="H46" s="898"/>
      <c r="I46" s="898"/>
      <c r="J46" s="898"/>
      <c r="K46" s="899"/>
      <c r="L46" s="900" t="s">
        <v>61</v>
      </c>
      <c r="M46" s="898"/>
      <c r="N46" s="899"/>
      <c r="O46" s="900" t="s">
        <v>99</v>
      </c>
      <c r="P46" s="898"/>
      <c r="Q46" s="906"/>
      <c r="R46" s="909" t="e">
        <f>VLOOKUP(#REF!,#REF!,133,FALSE)&amp;""</f>
        <v>#REF!</v>
      </c>
      <c r="S46" s="910"/>
      <c r="T46" s="910"/>
      <c r="U46" s="910"/>
      <c r="V46" s="910"/>
      <c r="W46" s="910"/>
      <c r="X46" s="910"/>
      <c r="Y46" s="910"/>
      <c r="Z46" s="911"/>
      <c r="AA46" s="56"/>
      <c r="AB46" s="54"/>
      <c r="AC46" s="55"/>
      <c r="AD46" s="54"/>
      <c r="AE46" s="54"/>
      <c r="AF46" s="64"/>
      <c r="AG46" s="910" t="e">
        <f>VLOOKUP(#REF!,#REF!,167,FALSE)&amp;""</f>
        <v>#REF!</v>
      </c>
      <c r="AH46" s="910"/>
      <c r="AI46" s="910"/>
      <c r="AJ46" s="910"/>
      <c r="AK46" s="910"/>
      <c r="AL46" s="910"/>
      <c r="AM46" s="910"/>
      <c r="AN46" s="910"/>
      <c r="AO46" s="910"/>
      <c r="AP46" s="910"/>
      <c r="AQ46" s="57"/>
      <c r="AR46" s="19"/>
      <c r="AS46" s="20"/>
      <c r="AT46" s="160"/>
      <c r="AU46" s="19"/>
      <c r="AV46" s="21"/>
      <c r="AW46" s="6"/>
      <c r="AX46" s="6"/>
      <c r="AY46" s="6"/>
      <c r="AZ46" s="6"/>
      <c r="BA46" s="6"/>
      <c r="BB46" s="6"/>
      <c r="BR46" s="6"/>
      <c r="BS46" s="6"/>
      <c r="BT46" s="6"/>
      <c r="BU46" s="15"/>
      <c r="BV46" s="15"/>
      <c r="BW46" s="15"/>
      <c r="BX46" s="15"/>
    </row>
    <row r="47" spans="2:76" ht="20.100000000000001" customHeight="1">
      <c r="B47" s="907" t="e">
        <f>VLOOKUP(#REF!,#REF!,86,FALSE)&amp;""</f>
        <v>#REF!</v>
      </c>
      <c r="C47" s="777"/>
      <c r="D47" s="777"/>
      <c r="E47" s="777"/>
      <c r="F47" s="777"/>
      <c r="G47" s="777"/>
      <c r="H47" s="777"/>
      <c r="I47" s="777"/>
      <c r="J47" s="777"/>
      <c r="K47" s="778"/>
      <c r="L47" s="66"/>
      <c r="M47" s="67"/>
      <c r="N47" s="141"/>
      <c r="O47" s="67"/>
      <c r="P47" s="67"/>
      <c r="Q47" s="67"/>
      <c r="R47" s="909" t="e">
        <f>VLOOKUP(#REF!,#REF!,134,FALSE)&amp;""</f>
        <v>#REF!</v>
      </c>
      <c r="S47" s="910"/>
      <c r="T47" s="910"/>
      <c r="U47" s="910"/>
      <c r="V47" s="910"/>
      <c r="W47" s="910"/>
      <c r="X47" s="910"/>
      <c r="Y47" s="910"/>
      <c r="Z47" s="911"/>
      <c r="AA47" s="56"/>
      <c r="AB47" s="54"/>
      <c r="AC47" s="55"/>
      <c r="AD47" s="54"/>
      <c r="AE47" s="54"/>
      <c r="AF47" s="64"/>
      <c r="AG47" s="910" t="e">
        <f>VLOOKUP(#REF!,#REF!,168,FALSE)&amp;""</f>
        <v>#REF!</v>
      </c>
      <c r="AH47" s="910"/>
      <c r="AI47" s="910"/>
      <c r="AJ47" s="910"/>
      <c r="AK47" s="910"/>
      <c r="AL47" s="910"/>
      <c r="AM47" s="910"/>
      <c r="AN47" s="910"/>
      <c r="AO47" s="910"/>
      <c r="AP47" s="910"/>
      <c r="AQ47" s="56"/>
      <c r="AR47" s="54"/>
      <c r="AS47" s="55"/>
      <c r="AT47" s="160"/>
      <c r="AU47" s="54"/>
      <c r="AV47" s="64"/>
      <c r="AW47" s="6"/>
      <c r="AX47" s="6"/>
      <c r="AY47" s="6"/>
      <c r="AZ47" s="6"/>
      <c r="BA47" s="6"/>
      <c r="BB47" s="6"/>
      <c r="BR47" s="6"/>
      <c r="BS47" s="6"/>
      <c r="BT47" s="6"/>
      <c r="BU47" s="15"/>
      <c r="BV47" s="15"/>
      <c r="BW47" s="15"/>
      <c r="BX47" s="15"/>
    </row>
    <row r="48" spans="2:76" ht="20.100000000000001" customHeight="1">
      <c r="B48" s="907" t="e">
        <f>VLOOKUP(#REF!,#REF!,87,FALSE)&amp;""</f>
        <v>#REF!</v>
      </c>
      <c r="C48" s="777"/>
      <c r="D48" s="777"/>
      <c r="E48" s="777"/>
      <c r="F48" s="777"/>
      <c r="G48" s="777"/>
      <c r="H48" s="777"/>
      <c r="I48" s="777"/>
      <c r="J48" s="777"/>
      <c r="K48" s="778"/>
      <c r="L48" s="56"/>
      <c r="M48" s="54"/>
      <c r="N48" s="55"/>
      <c r="O48" s="54"/>
      <c r="P48" s="54"/>
      <c r="Q48" s="54"/>
      <c r="R48" s="909" t="e">
        <f>VLOOKUP(#REF!,#REF!,135,FALSE)&amp;""</f>
        <v>#REF!</v>
      </c>
      <c r="S48" s="910"/>
      <c r="T48" s="910"/>
      <c r="U48" s="910"/>
      <c r="V48" s="910"/>
      <c r="W48" s="910"/>
      <c r="X48" s="910"/>
      <c r="Y48" s="910"/>
      <c r="Z48" s="911"/>
      <c r="AA48" s="56"/>
      <c r="AB48" s="54"/>
      <c r="AC48" s="55"/>
      <c r="AD48" s="54"/>
      <c r="AE48" s="54"/>
      <c r="AF48" s="64"/>
      <c r="AG48" s="910" t="e">
        <f>VLOOKUP(#REF!,#REF!,169,FALSE)&amp;""</f>
        <v>#REF!</v>
      </c>
      <c r="AH48" s="910"/>
      <c r="AI48" s="910"/>
      <c r="AJ48" s="910"/>
      <c r="AK48" s="910"/>
      <c r="AL48" s="910"/>
      <c r="AM48" s="910"/>
      <c r="AN48" s="910"/>
      <c r="AO48" s="910"/>
      <c r="AP48" s="910"/>
      <c r="AQ48" s="56"/>
      <c r="AR48" s="54"/>
      <c r="AS48" s="55"/>
      <c r="AT48" s="160"/>
      <c r="AU48" s="54"/>
      <c r="AV48" s="64"/>
      <c r="AW48" s="6"/>
      <c r="AX48" s="6"/>
      <c r="AY48" s="6"/>
      <c r="AZ48" s="6"/>
      <c r="BA48" s="6"/>
      <c r="BB48" s="6"/>
      <c r="BR48" s="6"/>
      <c r="BS48" s="6"/>
      <c r="BT48" s="6"/>
      <c r="BU48" s="15"/>
      <c r="BV48" s="15"/>
      <c r="BW48" s="15"/>
      <c r="BX48" s="15"/>
    </row>
    <row r="49" spans="2:76" ht="20.100000000000001" customHeight="1">
      <c r="B49" s="907" t="e">
        <f>VLOOKUP(#REF!,#REF!,88,FALSE)&amp;""</f>
        <v>#REF!</v>
      </c>
      <c r="C49" s="777"/>
      <c r="D49" s="777"/>
      <c r="E49" s="777"/>
      <c r="F49" s="777"/>
      <c r="G49" s="777"/>
      <c r="H49" s="777"/>
      <c r="I49" s="777"/>
      <c r="J49" s="777"/>
      <c r="K49" s="778"/>
      <c r="L49" s="56"/>
      <c r="M49" s="54"/>
      <c r="N49" s="55"/>
      <c r="O49" s="54"/>
      <c r="P49" s="54"/>
      <c r="Q49" s="54"/>
      <c r="R49" s="909" t="e">
        <f>VLOOKUP(#REF!,#REF!,136,FALSE)&amp;""</f>
        <v>#REF!</v>
      </c>
      <c r="S49" s="910"/>
      <c r="T49" s="910"/>
      <c r="U49" s="910"/>
      <c r="V49" s="910"/>
      <c r="W49" s="910"/>
      <c r="X49" s="910"/>
      <c r="Y49" s="910"/>
      <c r="Z49" s="911"/>
      <c r="AA49" s="66"/>
      <c r="AB49" s="67"/>
      <c r="AC49" s="67"/>
      <c r="AD49" s="66"/>
      <c r="AE49" s="67"/>
      <c r="AF49" s="147"/>
      <c r="AG49" s="910" t="e">
        <f>VLOOKUP(#REF!,#REF!,170,FALSE)&amp;""</f>
        <v>#REF!</v>
      </c>
      <c r="AH49" s="910"/>
      <c r="AI49" s="910"/>
      <c r="AJ49" s="910"/>
      <c r="AK49" s="910"/>
      <c r="AL49" s="910"/>
      <c r="AM49" s="910"/>
      <c r="AN49" s="910"/>
      <c r="AO49" s="910"/>
      <c r="AP49" s="910"/>
      <c r="AQ49" s="56"/>
      <c r="AR49" s="54"/>
      <c r="AS49" s="55"/>
      <c r="AT49" s="160"/>
      <c r="AU49" s="54"/>
      <c r="AV49" s="64"/>
      <c r="AW49" s="6"/>
      <c r="AX49" s="6"/>
      <c r="AY49" s="6"/>
      <c r="AZ49" s="6"/>
      <c r="BA49" s="6"/>
      <c r="BB49" s="6"/>
      <c r="BR49" s="6"/>
      <c r="BS49" s="6"/>
      <c r="BT49" s="6"/>
      <c r="BU49" s="15"/>
      <c r="BV49" s="15"/>
      <c r="BW49" s="15"/>
      <c r="BX49" s="15"/>
    </row>
    <row r="50" spans="2:76" ht="20.100000000000001" customHeight="1" thickBot="1">
      <c r="B50" s="912" t="e">
        <f>VLOOKUP(#REF!,#REF!,89,FALSE)&amp;""</f>
        <v>#REF!</v>
      </c>
      <c r="C50" s="913"/>
      <c r="D50" s="913"/>
      <c r="E50" s="913"/>
      <c r="F50" s="913"/>
      <c r="G50" s="913"/>
      <c r="H50" s="913"/>
      <c r="I50" s="913"/>
      <c r="J50" s="913"/>
      <c r="K50" s="917"/>
      <c r="L50" s="208"/>
      <c r="M50" s="205"/>
      <c r="N50" s="209"/>
      <c r="O50" s="205"/>
      <c r="P50" s="205"/>
      <c r="Q50" s="205"/>
      <c r="R50" s="923" t="e">
        <f>VLOOKUP(#REF!,#REF!,137,FALSE)&amp;""</f>
        <v>#REF!</v>
      </c>
      <c r="S50" s="924"/>
      <c r="T50" s="924"/>
      <c r="U50" s="924"/>
      <c r="V50" s="924"/>
      <c r="W50" s="924"/>
      <c r="X50" s="924"/>
      <c r="Y50" s="924"/>
      <c r="Z50" s="925"/>
      <c r="AA50" s="191"/>
      <c r="AB50" s="192"/>
      <c r="AC50" s="193"/>
      <c r="AD50" s="192"/>
      <c r="AE50" s="192"/>
      <c r="AF50" s="195"/>
      <c r="AG50" s="910" t="e">
        <f>VLOOKUP(#REF!,#REF!,171,FALSE)&amp;""</f>
        <v>#REF!</v>
      </c>
      <c r="AH50" s="910"/>
      <c r="AI50" s="910"/>
      <c r="AJ50" s="910"/>
      <c r="AK50" s="910"/>
      <c r="AL50" s="910"/>
      <c r="AM50" s="910"/>
      <c r="AN50" s="910"/>
      <c r="AO50" s="910"/>
      <c r="AP50" s="910"/>
      <c r="AQ50" s="57"/>
      <c r="AR50" s="19"/>
      <c r="AS50" s="20"/>
      <c r="AT50" s="160"/>
      <c r="AU50" s="19"/>
      <c r="AV50" s="21"/>
      <c r="AW50" s="6"/>
      <c r="AX50" s="6"/>
      <c r="AY50" s="6"/>
      <c r="AZ50" s="6"/>
      <c r="BA50" s="6"/>
      <c r="BB50" s="6"/>
      <c r="BR50" s="6"/>
      <c r="BS50" s="6"/>
      <c r="BT50" s="6"/>
      <c r="BU50" s="15"/>
      <c r="BV50" s="15"/>
      <c r="BW50" s="15"/>
      <c r="BX50" s="15"/>
    </row>
    <row r="51" spans="2:76" ht="20.100000000000001" customHeight="1">
      <c r="B51" s="902" t="s">
        <v>101</v>
      </c>
      <c r="C51" s="903"/>
      <c r="D51" s="903"/>
      <c r="E51" s="903"/>
      <c r="F51" s="903"/>
      <c r="G51" s="903"/>
      <c r="H51" s="903"/>
      <c r="I51" s="903"/>
      <c r="J51" s="903"/>
      <c r="K51" s="903"/>
      <c r="L51" s="903"/>
      <c r="M51" s="903"/>
      <c r="N51" s="903"/>
      <c r="O51" s="903"/>
      <c r="P51" s="903"/>
      <c r="Q51" s="904"/>
      <c r="R51" s="902" t="s">
        <v>104</v>
      </c>
      <c r="S51" s="903"/>
      <c r="T51" s="903"/>
      <c r="U51" s="903"/>
      <c r="V51" s="903"/>
      <c r="W51" s="903"/>
      <c r="X51" s="903"/>
      <c r="Y51" s="903"/>
      <c r="Z51" s="903"/>
      <c r="AA51" s="903"/>
      <c r="AB51" s="903"/>
      <c r="AC51" s="903"/>
      <c r="AD51" s="903"/>
      <c r="AE51" s="903"/>
      <c r="AF51" s="904"/>
      <c r="AG51" s="926" t="e">
        <f>VLOOKUP(#REF!,#REF!,172,FALSE)&amp;""</f>
        <v>#REF!</v>
      </c>
      <c r="AH51" s="926"/>
      <c r="AI51" s="926"/>
      <c r="AJ51" s="926"/>
      <c r="AK51" s="926"/>
      <c r="AL51" s="926"/>
      <c r="AM51" s="926"/>
      <c r="AN51" s="926"/>
      <c r="AO51" s="926"/>
      <c r="AP51" s="926"/>
      <c r="AQ51" s="177"/>
      <c r="AR51" s="178"/>
      <c r="AS51" s="179"/>
      <c r="AT51" s="180"/>
      <c r="AU51" s="178"/>
      <c r="AV51" s="181"/>
      <c r="AW51" s="28"/>
      <c r="AX51" s="28"/>
      <c r="AY51" s="28"/>
      <c r="AZ51" s="28"/>
      <c r="BA51" s="28"/>
      <c r="BB51" s="28"/>
      <c r="BR51" s="28"/>
      <c r="BS51" s="28"/>
      <c r="BT51" s="28"/>
      <c r="BU51" s="28"/>
      <c r="BV51" s="28"/>
      <c r="BW51" s="28"/>
      <c r="BX51" s="6"/>
    </row>
    <row r="52" spans="2:76" ht="20.100000000000001" customHeight="1" thickBot="1">
      <c r="B52" s="908" t="s">
        <v>59</v>
      </c>
      <c r="C52" s="898"/>
      <c r="D52" s="898"/>
      <c r="E52" s="898"/>
      <c r="F52" s="898"/>
      <c r="G52" s="898"/>
      <c r="H52" s="898"/>
      <c r="I52" s="898"/>
      <c r="J52" s="898"/>
      <c r="K52" s="899"/>
      <c r="L52" s="900" t="s">
        <v>61</v>
      </c>
      <c r="M52" s="898"/>
      <c r="N52" s="899"/>
      <c r="O52" s="900" t="s">
        <v>99</v>
      </c>
      <c r="P52" s="898"/>
      <c r="Q52" s="906"/>
      <c r="R52" s="908" t="s">
        <v>59</v>
      </c>
      <c r="S52" s="898"/>
      <c r="T52" s="898"/>
      <c r="U52" s="898"/>
      <c r="V52" s="898"/>
      <c r="W52" s="898"/>
      <c r="X52" s="898"/>
      <c r="Y52" s="898"/>
      <c r="Z52" s="899"/>
      <c r="AA52" s="900" t="s">
        <v>61</v>
      </c>
      <c r="AB52" s="898"/>
      <c r="AC52" s="899"/>
      <c r="AD52" s="900" t="s">
        <v>99</v>
      </c>
      <c r="AE52" s="898"/>
      <c r="AF52" s="906"/>
      <c r="AG52" s="927" t="s">
        <v>107</v>
      </c>
      <c r="AH52" s="927"/>
      <c r="AI52" s="927"/>
      <c r="AJ52" s="927"/>
      <c r="AK52" s="927"/>
      <c r="AL52" s="927"/>
      <c r="AM52" s="927"/>
      <c r="AN52" s="927"/>
      <c r="AO52" s="927"/>
      <c r="AP52" s="927"/>
      <c r="AQ52" s="927"/>
      <c r="AR52" s="927"/>
      <c r="AS52" s="927"/>
      <c r="AT52" s="927"/>
      <c r="AU52" s="927"/>
      <c r="AV52" s="928"/>
      <c r="AW52" s="218"/>
      <c r="AX52" s="218"/>
      <c r="AY52" s="218"/>
      <c r="AZ52" s="218"/>
      <c r="BA52" s="218"/>
      <c r="BB52" s="218"/>
      <c r="BR52" s="9"/>
      <c r="BS52" s="9"/>
      <c r="BT52" s="9"/>
      <c r="BU52" s="9"/>
      <c r="BV52" s="9"/>
      <c r="BW52" s="9"/>
      <c r="BX52" s="6"/>
    </row>
    <row r="53" spans="2:76" ht="20.100000000000001" customHeight="1">
      <c r="B53" s="907" t="e">
        <f>VLOOKUP(#REF!,#REF!,90,FALSE)&amp;""</f>
        <v>#REF!</v>
      </c>
      <c r="C53" s="777"/>
      <c r="D53" s="777"/>
      <c r="E53" s="777"/>
      <c r="F53" s="777"/>
      <c r="G53" s="777"/>
      <c r="H53" s="777"/>
      <c r="I53" s="777"/>
      <c r="J53" s="777"/>
      <c r="K53" s="778"/>
      <c r="L53" s="66"/>
      <c r="M53" s="67"/>
      <c r="N53" s="141"/>
      <c r="O53" s="67"/>
      <c r="P53" s="67"/>
      <c r="Q53" s="67"/>
      <c r="R53" s="907" t="e">
        <f>VLOOKUP(#REF!,#REF!,97,FALSE)&amp;""</f>
        <v>#REF!</v>
      </c>
      <c r="S53" s="777"/>
      <c r="T53" s="777"/>
      <c r="U53" s="777"/>
      <c r="V53" s="777"/>
      <c r="W53" s="777"/>
      <c r="X53" s="777"/>
      <c r="Y53" s="777"/>
      <c r="Z53" s="778"/>
      <c r="AA53" s="189"/>
      <c r="AB53" s="58"/>
      <c r="AC53" s="190"/>
      <c r="AD53" s="58"/>
      <c r="AE53" s="58"/>
      <c r="AF53" s="147"/>
      <c r="AG53" s="932" t="s">
        <v>21</v>
      </c>
      <c r="AH53" s="932"/>
      <c r="AI53" s="932"/>
      <c r="AJ53" s="932"/>
      <c r="AK53" s="932"/>
      <c r="AL53" s="182"/>
      <c r="AM53" s="124"/>
      <c r="AN53" s="124" t="s">
        <v>108</v>
      </c>
      <c r="AO53" s="124"/>
      <c r="AP53" s="124"/>
      <c r="AQ53" s="124"/>
      <c r="AR53" s="124" t="s">
        <v>108</v>
      </c>
      <c r="AS53" s="124"/>
      <c r="AT53" s="124"/>
      <c r="AU53" s="161"/>
      <c r="AV53" s="171"/>
      <c r="AW53" s="14"/>
      <c r="AX53" s="14"/>
      <c r="AY53" s="14"/>
      <c r="AZ53" s="14"/>
      <c r="BA53" s="14"/>
      <c r="BB53" s="14"/>
      <c r="BC53" s="14"/>
      <c r="BD53" s="14"/>
      <c r="BE53" s="14"/>
      <c r="BF53" s="14"/>
      <c r="BG53" s="6"/>
      <c r="BH53" s="6"/>
      <c r="BI53" s="6"/>
      <c r="BJ53" s="6"/>
      <c r="BK53" s="6"/>
      <c r="BL53" s="6"/>
      <c r="BM53" s="6"/>
      <c r="BN53" s="9"/>
      <c r="BO53" s="9"/>
      <c r="BP53" s="9"/>
      <c r="BQ53" s="9"/>
      <c r="BR53" s="9"/>
      <c r="BS53" s="9"/>
      <c r="BT53" s="9"/>
      <c r="BU53" s="9"/>
      <c r="BV53" s="9"/>
      <c r="BW53" s="9"/>
      <c r="BX53" s="6"/>
    </row>
    <row r="54" spans="2:76" ht="20.100000000000001" customHeight="1">
      <c r="B54" s="909" t="e">
        <f>VLOOKUP(#REF!,#REF!,91,FALSE)&amp;""</f>
        <v>#REF!</v>
      </c>
      <c r="C54" s="910"/>
      <c r="D54" s="910"/>
      <c r="E54" s="910"/>
      <c r="F54" s="910"/>
      <c r="G54" s="910"/>
      <c r="H54" s="910"/>
      <c r="I54" s="910"/>
      <c r="J54" s="910"/>
      <c r="K54" s="911"/>
      <c r="L54" s="56"/>
      <c r="M54" s="54"/>
      <c r="N54" s="55"/>
      <c r="O54" s="54"/>
      <c r="P54" s="54"/>
      <c r="Q54" s="54"/>
      <c r="R54" s="909" t="e">
        <f>VLOOKUP(#REF!,#REF!,98,FALSE)&amp;""</f>
        <v>#REF!</v>
      </c>
      <c r="S54" s="910"/>
      <c r="T54" s="910"/>
      <c r="U54" s="910"/>
      <c r="V54" s="910"/>
      <c r="W54" s="910"/>
      <c r="X54" s="910"/>
      <c r="Y54" s="910"/>
      <c r="Z54" s="911"/>
      <c r="AA54" s="57"/>
      <c r="AB54" s="19"/>
      <c r="AC54" s="20"/>
      <c r="AD54" s="19"/>
      <c r="AE54" s="19"/>
      <c r="AF54" s="53"/>
      <c r="AG54" s="933" t="s">
        <v>109</v>
      </c>
      <c r="AH54" s="933"/>
      <c r="AI54" s="933"/>
      <c r="AJ54" s="933"/>
      <c r="AK54" s="933"/>
      <c r="AL54" s="183"/>
      <c r="AM54" s="125"/>
      <c r="AN54" s="125"/>
      <c r="AO54" s="125"/>
      <c r="AP54" s="125"/>
      <c r="AQ54" s="125"/>
      <c r="AR54" s="125"/>
      <c r="AS54" s="125"/>
      <c r="AT54" s="125"/>
      <c r="AU54" s="125" t="s">
        <v>110</v>
      </c>
      <c r="AV54" s="172"/>
      <c r="AW54" s="14"/>
      <c r="AX54" s="14"/>
      <c r="AY54" s="14"/>
      <c r="AZ54" s="14"/>
      <c r="BA54" s="14"/>
      <c r="BB54" s="14"/>
      <c r="BC54" s="14"/>
      <c r="BD54" s="14"/>
      <c r="BE54" s="14"/>
      <c r="BF54" s="14"/>
      <c r="BG54" s="6"/>
      <c r="BH54" s="6"/>
      <c r="BI54" s="6"/>
      <c r="BJ54" s="6"/>
      <c r="BK54" s="6"/>
      <c r="BL54" s="6"/>
      <c r="BM54" s="6"/>
      <c r="BN54" s="9"/>
      <c r="BO54" s="9"/>
      <c r="BP54" s="9"/>
      <c r="BQ54" s="9"/>
      <c r="BR54" s="9"/>
      <c r="BS54" s="9"/>
      <c r="BT54" s="9"/>
      <c r="BU54" s="9"/>
      <c r="BV54" s="9"/>
      <c r="BW54" s="9"/>
      <c r="BX54" s="6"/>
    </row>
    <row r="55" spans="2:76" ht="20.100000000000001" customHeight="1">
      <c r="B55" s="909" t="e">
        <f>VLOOKUP(#REF!,#REF!,92,FALSE)&amp;""</f>
        <v>#REF!</v>
      </c>
      <c r="C55" s="910"/>
      <c r="D55" s="910"/>
      <c r="E55" s="910"/>
      <c r="F55" s="910"/>
      <c r="G55" s="910"/>
      <c r="H55" s="910"/>
      <c r="I55" s="910"/>
      <c r="J55" s="910"/>
      <c r="K55" s="911"/>
      <c r="L55" s="57"/>
      <c r="M55" s="19"/>
      <c r="N55" s="20"/>
      <c r="O55" s="19"/>
      <c r="P55" s="19"/>
      <c r="Q55" s="52"/>
      <c r="R55" s="909" t="e">
        <f>VLOOKUP(#REF!,#REF!,99,FALSE)&amp;""</f>
        <v>#REF!</v>
      </c>
      <c r="S55" s="910"/>
      <c r="T55" s="910"/>
      <c r="U55" s="910"/>
      <c r="V55" s="910"/>
      <c r="W55" s="910"/>
      <c r="X55" s="910"/>
      <c r="Y55" s="910"/>
      <c r="Z55" s="911"/>
      <c r="AA55" s="56"/>
      <c r="AB55" s="54"/>
      <c r="AC55" s="55"/>
      <c r="AD55" s="54"/>
      <c r="AE55" s="54"/>
      <c r="AF55" s="64"/>
      <c r="AG55" s="929" t="s">
        <v>22</v>
      </c>
      <c r="AH55" s="929"/>
      <c r="AI55" s="929"/>
      <c r="AJ55" s="929"/>
      <c r="AK55" s="929"/>
      <c r="AL55" s="184"/>
      <c r="AM55" s="14"/>
      <c r="AN55" s="14"/>
      <c r="AO55" s="78"/>
      <c r="AP55" s="214"/>
      <c r="AQ55" s="78"/>
      <c r="AR55" s="78"/>
      <c r="AS55" s="78"/>
      <c r="AT55" s="78"/>
      <c r="AU55" s="170" t="s">
        <v>110</v>
      </c>
      <c r="AV55" s="173"/>
      <c r="AW55" s="78"/>
      <c r="AX55" s="78"/>
      <c r="AY55" s="78"/>
      <c r="AZ55" s="78"/>
      <c r="BA55" s="78"/>
      <c r="BB55" s="78"/>
      <c r="BC55" s="78"/>
      <c r="BD55" s="78"/>
      <c r="BE55" s="78"/>
      <c r="BF55" s="78"/>
      <c r="BG55" s="6"/>
      <c r="BH55" s="6"/>
      <c r="BI55" s="6"/>
      <c r="BJ55" s="6"/>
      <c r="BK55" s="6"/>
      <c r="BL55" s="6"/>
      <c r="BM55" s="6"/>
      <c r="BN55" s="15"/>
      <c r="BO55" s="15"/>
      <c r="BP55" s="15"/>
      <c r="BQ55" s="15"/>
      <c r="BR55" s="15"/>
      <c r="BS55" s="15"/>
      <c r="BT55" s="15"/>
      <c r="BU55" s="9"/>
      <c r="BV55" s="15"/>
      <c r="BW55" s="15"/>
      <c r="BX55" s="6"/>
    </row>
    <row r="56" spans="2:76" ht="20.100000000000001" customHeight="1">
      <c r="B56" s="909" t="e">
        <f>VLOOKUP(#REF!,#REF!,93,FALSE)&amp;""</f>
        <v>#REF!</v>
      </c>
      <c r="C56" s="910"/>
      <c r="D56" s="910"/>
      <c r="E56" s="910"/>
      <c r="F56" s="910"/>
      <c r="G56" s="910"/>
      <c r="H56" s="910"/>
      <c r="I56" s="910"/>
      <c r="J56" s="910"/>
      <c r="K56" s="911"/>
      <c r="L56" s="57"/>
      <c r="M56" s="19"/>
      <c r="N56" s="20"/>
      <c r="O56" s="19"/>
      <c r="P56" s="19"/>
      <c r="Q56" s="52"/>
      <c r="R56" s="909" t="e">
        <f>VLOOKUP(#REF!,#REF!,100,FALSE)&amp;""</f>
        <v>#REF!</v>
      </c>
      <c r="S56" s="910"/>
      <c r="T56" s="910"/>
      <c r="U56" s="910"/>
      <c r="V56" s="910"/>
      <c r="W56" s="910"/>
      <c r="X56" s="910"/>
      <c r="Y56" s="910"/>
      <c r="Z56" s="911"/>
      <c r="AA56" s="56"/>
      <c r="AB56" s="54"/>
      <c r="AC56" s="55"/>
      <c r="AD56" s="54"/>
      <c r="AE56" s="54"/>
      <c r="AF56" s="64"/>
      <c r="AG56" s="930" t="s">
        <v>111</v>
      </c>
      <c r="AH56" s="930"/>
      <c r="AI56" s="930"/>
      <c r="AJ56" s="930"/>
      <c r="AK56" s="930"/>
      <c r="AL56" s="930"/>
      <c r="AM56" s="930"/>
      <c r="AN56" s="930"/>
      <c r="AO56" s="930"/>
      <c r="AP56" s="930"/>
      <c r="AQ56" s="930"/>
      <c r="AR56" s="930"/>
      <c r="AS56" s="930"/>
      <c r="AT56" s="930"/>
      <c r="AU56" s="930"/>
      <c r="AV56" s="931"/>
      <c r="AW56" s="210"/>
      <c r="AX56" s="210"/>
      <c r="AY56" s="210"/>
      <c r="AZ56" s="210"/>
      <c r="BA56" s="210"/>
      <c r="BB56" s="210"/>
      <c r="BC56" s="210"/>
      <c r="BD56" s="210"/>
      <c r="BE56" s="210"/>
      <c r="BF56" s="210"/>
      <c r="BG56" s="6"/>
      <c r="BH56" s="6"/>
      <c r="BI56" s="6"/>
      <c r="BJ56" s="6"/>
      <c r="BK56" s="6"/>
      <c r="BL56" s="6"/>
      <c r="BM56" s="6"/>
      <c r="BN56" s="9"/>
      <c r="BO56" s="9"/>
      <c r="BP56" s="9"/>
      <c r="BQ56" s="9"/>
      <c r="BR56" s="9"/>
      <c r="BS56" s="9"/>
      <c r="BT56" s="9"/>
      <c r="BU56" s="9"/>
      <c r="BV56" s="9"/>
      <c r="BW56" s="9"/>
      <c r="BX56" s="6"/>
    </row>
    <row r="57" spans="2:76" ht="20.100000000000001" customHeight="1">
      <c r="B57" s="909" t="e">
        <f>VLOOKUP(#REF!,#REF!,94,FALSE)&amp;""</f>
        <v>#REF!</v>
      </c>
      <c r="C57" s="910"/>
      <c r="D57" s="910"/>
      <c r="E57" s="910"/>
      <c r="F57" s="910"/>
      <c r="G57" s="910"/>
      <c r="H57" s="910"/>
      <c r="I57" s="910"/>
      <c r="J57" s="910"/>
      <c r="K57" s="911"/>
      <c r="L57" s="57"/>
      <c r="M57" s="19"/>
      <c r="N57" s="20"/>
      <c r="O57" s="19"/>
      <c r="P57" s="19"/>
      <c r="Q57" s="52"/>
      <c r="R57" s="909" t="e">
        <f>VLOOKUP(#REF!,#REF!,101,FALSE)&amp;""</f>
        <v>#REF!</v>
      </c>
      <c r="S57" s="910"/>
      <c r="T57" s="910"/>
      <c r="U57" s="910"/>
      <c r="V57" s="910"/>
      <c r="W57" s="910"/>
      <c r="X57" s="910"/>
      <c r="Y57" s="910"/>
      <c r="Z57" s="911"/>
      <c r="AA57" s="56"/>
      <c r="AB57" s="54"/>
      <c r="AC57" s="55"/>
      <c r="AD57" s="54"/>
      <c r="AE57" s="54"/>
      <c r="AF57" s="64"/>
      <c r="AG57" s="929" t="s">
        <v>21</v>
      </c>
      <c r="AH57" s="929"/>
      <c r="AI57" s="929"/>
      <c r="AJ57" s="929"/>
      <c r="AK57" s="929"/>
      <c r="AL57" s="182"/>
      <c r="AM57" s="123"/>
      <c r="AN57" s="123" t="s">
        <v>108</v>
      </c>
      <c r="AO57" s="123"/>
      <c r="AP57" s="123"/>
      <c r="AQ57" s="123"/>
      <c r="AR57" s="123" t="s">
        <v>108</v>
      </c>
      <c r="AS57" s="123"/>
      <c r="AT57" s="123"/>
      <c r="AU57" s="16"/>
      <c r="AV57" s="172"/>
      <c r="AW57" s="14"/>
      <c r="AX57" s="14"/>
      <c r="AY57" s="14"/>
      <c r="AZ57" s="14"/>
      <c r="BA57" s="14"/>
      <c r="BB57" s="14"/>
      <c r="BC57" s="14"/>
      <c r="BD57" s="14"/>
      <c r="BE57" s="14"/>
      <c r="BF57" s="14"/>
      <c r="BG57" s="6"/>
      <c r="BH57" s="6"/>
      <c r="BI57" s="6"/>
      <c r="BJ57" s="6"/>
      <c r="BK57" s="6"/>
      <c r="BL57" s="6"/>
      <c r="BM57" s="6"/>
      <c r="BN57" s="9"/>
      <c r="BO57" s="9"/>
      <c r="BP57" s="9"/>
      <c r="BQ57" s="9"/>
      <c r="BR57" s="9"/>
      <c r="BS57" s="9"/>
      <c r="BT57" s="9"/>
      <c r="BU57" s="9"/>
      <c r="BV57" s="9"/>
      <c r="BW57" s="9"/>
      <c r="BX57" s="6"/>
    </row>
    <row r="58" spans="2:76" ht="20.100000000000001" customHeight="1">
      <c r="B58" s="909" t="e">
        <f>VLOOKUP(#REF!,#REF!,95,FALSE)&amp;""</f>
        <v>#REF!</v>
      </c>
      <c r="C58" s="910"/>
      <c r="D58" s="910"/>
      <c r="E58" s="910"/>
      <c r="F58" s="910"/>
      <c r="G58" s="910"/>
      <c r="H58" s="910"/>
      <c r="I58" s="910"/>
      <c r="J58" s="910"/>
      <c r="K58" s="911"/>
      <c r="L58" s="57"/>
      <c r="M58" s="19"/>
      <c r="N58" s="20"/>
      <c r="O58" s="19"/>
      <c r="P58" s="19"/>
      <c r="Q58" s="52"/>
      <c r="R58" s="909" t="e">
        <f>VLOOKUP(#REF!,#REF!,102,FALSE)&amp;""</f>
        <v>#REF!</v>
      </c>
      <c r="S58" s="910"/>
      <c r="T58" s="910"/>
      <c r="U58" s="910"/>
      <c r="V58" s="910"/>
      <c r="W58" s="910"/>
      <c r="X58" s="910"/>
      <c r="Y58" s="910"/>
      <c r="Z58" s="911"/>
      <c r="AA58" s="56"/>
      <c r="AB58" s="54"/>
      <c r="AC58" s="55"/>
      <c r="AD58" s="54"/>
      <c r="AE58" s="54"/>
      <c r="AF58" s="64"/>
      <c r="AG58" s="933" t="s">
        <v>109</v>
      </c>
      <c r="AH58" s="933"/>
      <c r="AI58" s="933"/>
      <c r="AJ58" s="933"/>
      <c r="AK58" s="933"/>
      <c r="AL58" s="183"/>
      <c r="AM58" s="125"/>
      <c r="AN58" s="125"/>
      <c r="AO58" s="125"/>
      <c r="AP58" s="125"/>
      <c r="AQ58" s="125"/>
      <c r="AR58" s="125"/>
      <c r="AS58" s="125"/>
      <c r="AT58" s="125"/>
      <c r="AU58" s="125" t="s">
        <v>110</v>
      </c>
      <c r="AV58" s="174"/>
      <c r="AW58" s="14"/>
      <c r="AX58" s="14"/>
      <c r="AY58" s="14"/>
      <c r="AZ58" s="14"/>
      <c r="BA58" s="14"/>
      <c r="BB58" s="14"/>
      <c r="BC58" s="14"/>
      <c r="BD58" s="14"/>
      <c r="BE58" s="14"/>
      <c r="BF58" s="14"/>
      <c r="BG58" s="6"/>
      <c r="BH58" s="6"/>
      <c r="BI58" s="6"/>
      <c r="BJ58" s="6"/>
      <c r="BK58" s="6"/>
      <c r="BL58" s="6"/>
      <c r="BM58" s="6"/>
      <c r="BN58" s="9"/>
      <c r="BO58" s="9"/>
      <c r="BP58" s="9"/>
      <c r="BQ58" s="9"/>
      <c r="BR58" s="9"/>
      <c r="BS58" s="9"/>
      <c r="BT58" s="9"/>
      <c r="BU58" s="9"/>
      <c r="BV58" s="9"/>
      <c r="BW58" s="9"/>
      <c r="BX58" s="6"/>
    </row>
    <row r="59" spans="2:76" ht="20.100000000000001" customHeight="1" thickBot="1">
      <c r="B59" s="923" t="e">
        <f>VLOOKUP(#REF!,#REF!,96,FALSE)&amp;""</f>
        <v>#REF!</v>
      </c>
      <c r="C59" s="924"/>
      <c r="D59" s="924"/>
      <c r="E59" s="924"/>
      <c r="F59" s="924"/>
      <c r="G59" s="924"/>
      <c r="H59" s="924"/>
      <c r="I59" s="924"/>
      <c r="J59" s="924"/>
      <c r="K59" s="925"/>
      <c r="L59" s="191"/>
      <c r="M59" s="192"/>
      <c r="N59" s="193"/>
      <c r="O59" s="192"/>
      <c r="P59" s="192"/>
      <c r="Q59" s="192"/>
      <c r="R59" s="923" t="e">
        <f>VLOOKUP(#REF!,#REF!,103,FALSE)&amp;""</f>
        <v>#REF!</v>
      </c>
      <c r="S59" s="924"/>
      <c r="T59" s="924"/>
      <c r="U59" s="924"/>
      <c r="V59" s="924"/>
      <c r="W59" s="924"/>
      <c r="X59" s="924"/>
      <c r="Y59" s="924"/>
      <c r="Z59" s="925"/>
      <c r="AA59" s="196"/>
      <c r="AB59" s="197"/>
      <c r="AC59" s="198"/>
      <c r="AD59" s="197"/>
      <c r="AE59" s="197"/>
      <c r="AF59" s="199"/>
      <c r="AG59" s="934" t="s">
        <v>22</v>
      </c>
      <c r="AH59" s="934"/>
      <c r="AI59" s="934"/>
      <c r="AJ59" s="934"/>
      <c r="AK59" s="934"/>
      <c r="AL59" s="185"/>
      <c r="AM59" s="127"/>
      <c r="AN59" s="127"/>
      <c r="AO59" s="81"/>
      <c r="AP59" s="176"/>
      <c r="AQ59" s="81"/>
      <c r="AR59" s="81"/>
      <c r="AS59" s="81"/>
      <c r="AT59" s="81"/>
      <c r="AU59" s="127" t="s">
        <v>110</v>
      </c>
      <c r="AV59" s="175"/>
      <c r="AW59" s="78"/>
      <c r="AX59" s="78"/>
      <c r="AY59" s="78"/>
      <c r="AZ59" s="78"/>
      <c r="BA59" s="78"/>
      <c r="BB59" s="78"/>
      <c r="BC59" s="78"/>
      <c r="BD59" s="78"/>
      <c r="BE59" s="78"/>
      <c r="BF59" s="78"/>
      <c r="BG59" s="6"/>
      <c r="BH59" s="6"/>
      <c r="BI59" s="6"/>
      <c r="BJ59" s="6"/>
      <c r="BK59" s="6"/>
      <c r="BL59" s="6"/>
      <c r="BM59" s="6"/>
      <c r="BN59" s="15"/>
      <c r="BO59" s="15"/>
      <c r="BP59" s="15"/>
      <c r="BQ59" s="15"/>
      <c r="BR59" s="15"/>
      <c r="BS59" s="15"/>
      <c r="BT59" s="15"/>
      <c r="BU59" s="9"/>
      <c r="BV59" s="15"/>
      <c r="BW59" s="15"/>
      <c r="BX59" s="6"/>
    </row>
    <row r="60" spans="2:76" ht="20.100000000000001" customHeight="1">
      <c r="B60" s="935" t="e">
        <f>VLOOKUP(#REF!,#REF!,173,FALSE)&amp;""</f>
        <v>#REF!</v>
      </c>
      <c r="C60" s="936"/>
      <c r="D60" s="936"/>
      <c r="E60" s="936"/>
      <c r="F60" s="936"/>
      <c r="G60" s="936"/>
      <c r="H60" s="936"/>
      <c r="I60" s="936"/>
      <c r="J60" s="936"/>
      <c r="K60" s="936"/>
      <c r="L60" s="936"/>
      <c r="M60" s="936"/>
      <c r="N60" s="936"/>
      <c r="O60" s="936"/>
      <c r="P60" s="936"/>
      <c r="Q60" s="936"/>
      <c r="R60" s="936"/>
      <c r="S60" s="936"/>
      <c r="T60" s="936"/>
      <c r="U60" s="936"/>
      <c r="V60" s="936"/>
      <c r="W60" s="936"/>
      <c r="X60" s="936"/>
      <c r="Y60" s="939" t="e">
        <f>VLOOKUP(#REF!,#REF!,175,FALSE)&amp;""</f>
        <v>#REF!</v>
      </c>
      <c r="Z60" s="939"/>
      <c r="AA60" s="939"/>
      <c r="AB60" s="939"/>
      <c r="AC60" s="939"/>
      <c r="AD60" s="939"/>
      <c r="AE60" s="939"/>
      <c r="AF60" s="939"/>
      <c r="AG60" s="939"/>
      <c r="AH60" s="939"/>
      <c r="AI60" s="939"/>
      <c r="AJ60" s="939"/>
      <c r="AK60" s="939"/>
      <c r="AL60" s="939"/>
      <c r="AM60" s="939"/>
      <c r="AN60" s="939"/>
      <c r="AO60" s="939"/>
      <c r="AP60" s="939"/>
      <c r="AQ60" s="939"/>
      <c r="AR60" s="939"/>
      <c r="AS60" s="939"/>
      <c r="AT60" s="939"/>
      <c r="AU60" s="939"/>
      <c r="AV60" s="940"/>
      <c r="AY60" s="219"/>
      <c r="AZ60" s="219"/>
      <c r="BA60" s="219"/>
      <c r="BB60" s="219"/>
      <c r="BC60" s="219"/>
      <c r="BD60" s="219"/>
      <c r="BE60" s="219"/>
      <c r="BF60" s="219"/>
      <c r="BG60" s="6"/>
      <c r="BH60" s="6"/>
      <c r="BI60" s="6"/>
      <c r="BJ60" s="6"/>
      <c r="BK60" s="6"/>
      <c r="BL60" s="6"/>
      <c r="BM60" s="6"/>
      <c r="BN60" s="9"/>
      <c r="BO60" s="9"/>
      <c r="BP60" s="9"/>
      <c r="BQ60" s="9"/>
      <c r="BR60" s="9"/>
      <c r="BS60" s="9"/>
      <c r="BT60" s="9"/>
      <c r="BU60" s="9"/>
      <c r="BV60" s="9"/>
      <c r="BW60" s="9"/>
      <c r="BX60" s="6"/>
    </row>
    <row r="61" spans="2:76" ht="20.100000000000001" customHeight="1">
      <c r="B61" s="937"/>
      <c r="C61" s="938"/>
      <c r="D61" s="938"/>
      <c r="E61" s="938"/>
      <c r="F61" s="938"/>
      <c r="G61" s="938"/>
      <c r="H61" s="938"/>
      <c r="I61" s="938"/>
      <c r="J61" s="938"/>
      <c r="K61" s="938"/>
      <c r="L61" s="938"/>
      <c r="M61" s="938"/>
      <c r="N61" s="938"/>
      <c r="O61" s="938"/>
      <c r="P61" s="938"/>
      <c r="Q61" s="938"/>
      <c r="R61" s="938"/>
      <c r="S61" s="938"/>
      <c r="T61" s="938"/>
      <c r="U61" s="938"/>
      <c r="V61" s="938"/>
      <c r="W61" s="938"/>
      <c r="X61" s="938"/>
      <c r="Y61" s="791"/>
      <c r="Z61" s="791"/>
      <c r="AA61" s="791"/>
      <c r="AB61" s="791"/>
      <c r="AC61" s="791"/>
      <c r="AD61" s="791"/>
      <c r="AE61" s="791"/>
      <c r="AF61" s="791"/>
      <c r="AG61" s="791"/>
      <c r="AH61" s="791"/>
      <c r="AI61" s="791"/>
      <c r="AJ61" s="791"/>
      <c r="AK61" s="791"/>
      <c r="AL61" s="791"/>
      <c r="AM61" s="791"/>
      <c r="AN61" s="791"/>
      <c r="AO61" s="791"/>
      <c r="AP61" s="791"/>
      <c r="AQ61" s="791"/>
      <c r="AR61" s="791"/>
      <c r="AS61" s="791"/>
      <c r="AT61" s="791"/>
      <c r="AU61" s="791"/>
      <c r="AV61" s="941"/>
      <c r="AY61" s="219"/>
      <c r="AZ61" s="219"/>
      <c r="BA61" s="219"/>
      <c r="BB61" s="219"/>
      <c r="BC61" s="219"/>
      <c r="BD61" s="219"/>
      <c r="BE61" s="219"/>
      <c r="BF61" s="219"/>
      <c r="BG61" s="6"/>
      <c r="BH61" s="6"/>
      <c r="BI61" s="6"/>
      <c r="BJ61" s="6"/>
      <c r="BK61" s="6"/>
      <c r="BL61" s="6"/>
      <c r="BM61" s="6"/>
      <c r="BN61" s="9"/>
      <c r="BO61" s="9"/>
      <c r="BP61" s="9"/>
      <c r="BQ61" s="9"/>
      <c r="BR61" s="9"/>
      <c r="BS61" s="9"/>
      <c r="BT61" s="9"/>
      <c r="BU61" s="9"/>
      <c r="BV61" s="9"/>
      <c r="BW61" s="9"/>
      <c r="BX61" s="6"/>
    </row>
    <row r="62" spans="2:76" ht="20.100000000000001" customHeight="1">
      <c r="B62" s="937" t="e">
        <f>VLOOKUP(#REF!,#REF!,174,FALSE)&amp;""</f>
        <v>#REF!</v>
      </c>
      <c r="C62" s="938"/>
      <c r="D62" s="938"/>
      <c r="E62" s="938"/>
      <c r="F62" s="938"/>
      <c r="G62" s="938"/>
      <c r="H62" s="938"/>
      <c r="I62" s="938"/>
      <c r="J62" s="938"/>
      <c r="K62" s="938"/>
      <c r="L62" s="938"/>
      <c r="M62" s="938"/>
      <c r="N62" s="938"/>
      <c r="O62" s="938"/>
      <c r="P62" s="938"/>
      <c r="Q62" s="938"/>
      <c r="R62" s="938"/>
      <c r="S62" s="938"/>
      <c r="T62" s="938"/>
      <c r="U62" s="938"/>
      <c r="V62" s="938"/>
      <c r="W62" s="938"/>
      <c r="X62" s="938"/>
      <c r="Y62" s="791" t="e">
        <f>VLOOKUP(#REF!,#REF!,176,FALSE)&amp;""</f>
        <v>#REF!</v>
      </c>
      <c r="Z62" s="791"/>
      <c r="AA62" s="791"/>
      <c r="AB62" s="791"/>
      <c r="AC62" s="791"/>
      <c r="AD62" s="791"/>
      <c r="AE62" s="791"/>
      <c r="AF62" s="791"/>
      <c r="AG62" s="791"/>
      <c r="AH62" s="791"/>
      <c r="AI62" s="791"/>
      <c r="AJ62" s="791"/>
      <c r="AK62" s="791"/>
      <c r="AL62" s="791"/>
      <c r="AM62" s="791"/>
      <c r="AN62" s="791"/>
      <c r="AO62" s="791"/>
      <c r="AP62" s="791"/>
      <c r="AQ62" s="791"/>
      <c r="AR62" s="791"/>
      <c r="AS62" s="791"/>
      <c r="AT62" s="791"/>
      <c r="AU62" s="791"/>
      <c r="AV62" s="941"/>
      <c r="AY62" s="215"/>
      <c r="AZ62" s="215"/>
      <c r="BA62" s="215"/>
      <c r="BB62" s="215"/>
      <c r="BC62" s="215"/>
      <c r="BD62" s="215"/>
      <c r="BE62" s="215"/>
      <c r="BF62" s="215"/>
      <c r="BG62" s="6"/>
      <c r="BH62" s="6"/>
      <c r="BI62" s="6"/>
      <c r="BJ62" s="6"/>
      <c r="BK62" s="6"/>
      <c r="BL62" s="6"/>
      <c r="BM62" s="6"/>
      <c r="BN62" s="9"/>
      <c r="BO62" s="9"/>
      <c r="BP62" s="9"/>
      <c r="BQ62" s="9"/>
      <c r="BR62" s="9"/>
      <c r="BS62" s="9"/>
      <c r="BT62" s="9"/>
      <c r="BU62" s="9"/>
      <c r="BV62" s="9"/>
      <c r="BW62" s="9"/>
      <c r="BX62" s="6"/>
    </row>
    <row r="63" spans="2:76" ht="20.100000000000001" customHeight="1">
      <c r="B63" s="942"/>
      <c r="C63" s="943"/>
      <c r="D63" s="943"/>
      <c r="E63" s="943"/>
      <c r="F63" s="943"/>
      <c r="G63" s="943"/>
      <c r="H63" s="943"/>
      <c r="I63" s="943"/>
      <c r="J63" s="943"/>
      <c r="K63" s="943"/>
      <c r="L63" s="943"/>
      <c r="M63" s="943"/>
      <c r="N63" s="943"/>
      <c r="O63" s="943"/>
      <c r="P63" s="943"/>
      <c r="Q63" s="943"/>
      <c r="R63" s="943"/>
      <c r="S63" s="943"/>
      <c r="T63" s="943"/>
      <c r="U63" s="943"/>
      <c r="V63" s="943"/>
      <c r="W63" s="943"/>
      <c r="X63" s="943"/>
      <c r="Y63" s="944"/>
      <c r="Z63" s="944"/>
      <c r="AA63" s="944"/>
      <c r="AB63" s="944"/>
      <c r="AC63" s="944"/>
      <c r="AD63" s="944"/>
      <c r="AE63" s="944"/>
      <c r="AF63" s="944"/>
      <c r="AG63" s="944"/>
      <c r="AH63" s="944"/>
      <c r="AI63" s="944"/>
      <c r="AJ63" s="944"/>
      <c r="AK63" s="944"/>
      <c r="AL63" s="944"/>
      <c r="AM63" s="944"/>
      <c r="AN63" s="944"/>
      <c r="AO63" s="944"/>
      <c r="AP63" s="944"/>
      <c r="AQ63" s="944"/>
      <c r="AR63" s="944"/>
      <c r="AS63" s="944"/>
      <c r="AT63" s="944"/>
      <c r="AU63" s="944"/>
      <c r="AV63" s="945"/>
      <c r="AY63" s="215"/>
      <c r="AZ63" s="215"/>
      <c r="BA63" s="215"/>
      <c r="BB63" s="215"/>
      <c r="BC63" s="215"/>
      <c r="BD63" s="215"/>
      <c r="BE63" s="215"/>
      <c r="BF63" s="215"/>
      <c r="BG63" s="6"/>
      <c r="BH63" s="6"/>
      <c r="BI63" s="6"/>
      <c r="BJ63" s="6"/>
      <c r="BK63" s="6"/>
      <c r="BL63" s="6"/>
      <c r="BM63" s="6"/>
      <c r="BN63" s="86"/>
      <c r="BO63" s="44"/>
      <c r="BP63" s="44"/>
      <c r="BQ63" s="44"/>
      <c r="BR63" s="44"/>
      <c r="BS63" s="44"/>
      <c r="BT63" s="44"/>
      <c r="BU63" s="44"/>
      <c r="BV63" s="44"/>
      <c r="BW63" s="44"/>
      <c r="BX63" s="6"/>
    </row>
    <row r="64" spans="2:76" ht="20.100000000000001" customHeight="1">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44"/>
      <c r="AG64" s="44"/>
      <c r="AH64" s="44"/>
      <c r="AI64" s="44"/>
      <c r="AJ64" s="44"/>
      <c r="AK64" s="44"/>
      <c r="AL64" s="44"/>
      <c r="AM64" s="44"/>
      <c r="AN64" s="44"/>
      <c r="AO64" s="44"/>
      <c r="AP64" s="44"/>
      <c r="AQ64" s="44"/>
      <c r="AR64" s="44"/>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row>
    <row r="65" spans="2:76" ht="17.100000000000001" customHeight="1">
      <c r="B65" s="46"/>
      <c r="C65" s="46"/>
      <c r="D65" s="46"/>
      <c r="E65" s="45"/>
      <c r="F65" s="45"/>
      <c r="G65" s="45"/>
      <c r="H65" s="45"/>
      <c r="I65" s="45"/>
      <c r="J65" s="45"/>
      <c r="K65" s="45"/>
      <c r="L65" s="45"/>
      <c r="M65" s="45"/>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6"/>
      <c r="BH65" s="6"/>
      <c r="BI65" s="6"/>
      <c r="BJ65" s="6"/>
      <c r="BK65" s="6"/>
      <c r="BL65" s="6"/>
      <c r="BM65" s="6"/>
      <c r="BN65" s="6"/>
      <c r="BO65" s="6"/>
      <c r="BP65" s="6"/>
      <c r="BQ65" s="6"/>
      <c r="BR65" s="6"/>
      <c r="BS65" s="6"/>
      <c r="BT65" s="6"/>
      <c r="BU65" s="6"/>
      <c r="BV65" s="6"/>
      <c r="BW65" s="6"/>
      <c r="BX65" s="6"/>
    </row>
    <row r="66" spans="2:76" ht="17.100000000000001" customHeight="1">
      <c r="B66" s="46"/>
      <c r="C66" s="46"/>
      <c r="D66" s="46"/>
      <c r="E66" s="45"/>
      <c r="F66" s="45"/>
      <c r="G66" s="45"/>
      <c r="H66" s="45"/>
      <c r="I66" s="45"/>
      <c r="J66" s="45"/>
      <c r="K66" s="45"/>
      <c r="L66" s="45"/>
      <c r="M66" s="45"/>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6"/>
      <c r="BH66" s="6"/>
      <c r="BI66" s="6"/>
      <c r="BJ66" s="6"/>
      <c r="BK66" s="6"/>
      <c r="BL66" s="6"/>
      <c r="BM66" s="6"/>
      <c r="BN66" s="6"/>
      <c r="BO66" s="6"/>
      <c r="BP66" s="6"/>
      <c r="BQ66" s="6"/>
      <c r="BR66" s="6"/>
      <c r="BS66" s="6"/>
      <c r="BT66" s="6"/>
      <c r="BU66" s="6"/>
      <c r="BV66" s="6"/>
      <c r="BW66" s="6"/>
      <c r="BX66" s="6"/>
    </row>
    <row r="67" spans="2:76" ht="17.100000000000001" customHeight="1">
      <c r="B67" s="46"/>
      <c r="C67" s="46"/>
      <c r="D67" s="46"/>
      <c r="E67" s="47"/>
      <c r="F67" s="47"/>
      <c r="G67" s="47"/>
      <c r="H67" s="47"/>
      <c r="I67" s="47"/>
      <c r="J67" s="47"/>
      <c r="K67" s="47"/>
      <c r="L67" s="47"/>
      <c r="M67" s="47"/>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6"/>
      <c r="BH67" s="6"/>
      <c r="BI67" s="6"/>
      <c r="BJ67" s="6"/>
      <c r="BK67" s="6"/>
      <c r="BL67" s="6"/>
      <c r="BM67" s="6"/>
      <c r="BN67" s="6"/>
      <c r="BO67" s="6"/>
      <c r="BP67" s="6"/>
      <c r="BQ67" s="6"/>
      <c r="BR67" s="6"/>
      <c r="BS67" s="6"/>
      <c r="BT67" s="6"/>
      <c r="BU67" s="6"/>
      <c r="BV67" s="6"/>
      <c r="BW67" s="6"/>
      <c r="BX67" s="6"/>
    </row>
    <row r="68" spans="2:76" ht="17.100000000000001" customHeight="1">
      <c r="B68" s="46"/>
      <c r="C68" s="46"/>
      <c r="D68" s="46"/>
      <c r="E68" s="47"/>
      <c r="F68" s="47"/>
      <c r="G68" s="47"/>
      <c r="H68" s="47"/>
      <c r="I68" s="47"/>
      <c r="J68" s="47"/>
      <c r="K68" s="47"/>
      <c r="L68" s="47"/>
      <c r="M68" s="47"/>
      <c r="N68" s="9"/>
      <c r="O68" s="9"/>
      <c r="P68" s="9"/>
      <c r="Q68" s="9"/>
      <c r="R68" s="9"/>
      <c r="S68" s="9"/>
      <c r="T68" s="9"/>
      <c r="U68" s="35"/>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6"/>
      <c r="BH68" s="6"/>
      <c r="BI68" s="6"/>
      <c r="BJ68" s="6"/>
      <c r="BK68" s="6"/>
      <c r="BL68" s="6"/>
      <c r="BM68" s="6"/>
      <c r="BN68" s="6"/>
      <c r="BO68" s="6"/>
      <c r="BP68" s="6"/>
      <c r="BQ68" s="6"/>
      <c r="BR68" s="6"/>
      <c r="BS68" s="6"/>
      <c r="BT68" s="6"/>
      <c r="BU68" s="6"/>
      <c r="BV68" s="6"/>
      <c r="BW68" s="6"/>
      <c r="BX68" s="6"/>
    </row>
    <row r="69" spans="2:76" ht="17.100000000000001" customHeight="1">
      <c r="B69" s="46"/>
      <c r="C69" s="46"/>
      <c r="D69" s="46"/>
      <c r="E69" s="45"/>
      <c r="F69" s="45"/>
      <c r="G69" s="45"/>
      <c r="H69" s="45"/>
      <c r="I69" s="45"/>
      <c r="J69" s="45"/>
      <c r="K69" s="45"/>
      <c r="L69" s="45"/>
      <c r="M69" s="45"/>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6"/>
      <c r="BH69" s="6"/>
      <c r="BI69" s="6"/>
      <c r="BJ69" s="6"/>
      <c r="BK69" s="6"/>
      <c r="BL69" s="6"/>
      <c r="BM69" s="6"/>
      <c r="BN69" s="6"/>
      <c r="BO69" s="6"/>
      <c r="BP69" s="6"/>
      <c r="BQ69" s="6"/>
      <c r="BR69" s="6"/>
      <c r="BS69" s="6"/>
      <c r="BT69" s="6"/>
      <c r="BU69" s="6"/>
      <c r="BV69" s="6"/>
      <c r="BW69" s="6"/>
      <c r="BX69" s="6"/>
    </row>
    <row r="70" spans="2:76" ht="17.100000000000001" customHeight="1">
      <c r="B70" s="46"/>
      <c r="C70" s="46"/>
      <c r="D70" s="46"/>
      <c r="E70" s="45"/>
      <c r="F70" s="45"/>
      <c r="G70" s="45"/>
      <c r="H70" s="45"/>
      <c r="I70" s="45"/>
      <c r="J70" s="45"/>
      <c r="K70" s="45"/>
      <c r="L70" s="45"/>
      <c r="M70" s="45"/>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6"/>
      <c r="BH70" s="6"/>
      <c r="BI70" s="6"/>
      <c r="BJ70" s="6"/>
      <c r="BK70" s="6"/>
      <c r="BL70" s="6"/>
      <c r="BM70" s="6"/>
      <c r="BN70" s="6"/>
      <c r="BO70" s="6"/>
      <c r="BP70" s="6"/>
      <c r="BQ70" s="6"/>
      <c r="BR70" s="6"/>
      <c r="BS70" s="6"/>
      <c r="BT70" s="6"/>
      <c r="BU70" s="6"/>
      <c r="BV70" s="6"/>
      <c r="BW70" s="6"/>
      <c r="BX70" s="6"/>
    </row>
    <row r="71" spans="2:76" ht="17.100000000000001" customHeight="1">
      <c r="B71" s="46"/>
      <c r="C71" s="46"/>
      <c r="D71" s="46"/>
      <c r="E71" s="45"/>
      <c r="F71" s="45"/>
      <c r="G71" s="45"/>
      <c r="H71" s="45"/>
      <c r="I71" s="45"/>
      <c r="J71" s="45"/>
      <c r="K71" s="45"/>
      <c r="L71" s="45"/>
      <c r="M71" s="45"/>
      <c r="N71" s="9"/>
      <c r="O71" s="9"/>
      <c r="P71" s="9"/>
      <c r="Q71" s="9"/>
      <c r="R71" s="9"/>
      <c r="S71" s="9"/>
      <c r="T71" s="9"/>
      <c r="U71" s="9"/>
      <c r="V71" s="9"/>
      <c r="W71" s="9"/>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row>
    <row r="72" spans="2:76" ht="17.100000000000001" customHeight="1">
      <c r="B72" s="46"/>
      <c r="C72" s="46"/>
      <c r="D72" s="46"/>
      <c r="E72" s="45"/>
      <c r="F72" s="45"/>
      <c r="G72" s="45"/>
      <c r="H72" s="45"/>
      <c r="I72" s="45"/>
      <c r="J72" s="45"/>
      <c r="K72" s="45"/>
      <c r="L72" s="45"/>
      <c r="M72" s="45"/>
      <c r="N72" s="9"/>
      <c r="O72" s="9"/>
      <c r="P72" s="9"/>
      <c r="Q72" s="9"/>
      <c r="R72" s="9"/>
      <c r="S72" s="9"/>
      <c r="T72" s="9"/>
      <c r="U72" s="9"/>
      <c r="V72" s="9"/>
      <c r="W72" s="9"/>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row>
    <row r="73" spans="2:76" ht="17.100000000000001" customHeight="1">
      <c r="B73" s="46"/>
      <c r="C73" s="46"/>
      <c r="D73" s="46"/>
      <c r="E73" s="45"/>
      <c r="F73" s="45"/>
      <c r="G73" s="45"/>
      <c r="H73" s="45"/>
      <c r="I73" s="45"/>
      <c r="J73" s="45"/>
      <c r="K73" s="45"/>
      <c r="L73" s="45"/>
      <c r="M73" s="45"/>
      <c r="N73" s="9"/>
      <c r="O73" s="9"/>
      <c r="P73" s="9"/>
      <c r="Q73" s="9"/>
      <c r="R73" s="9"/>
      <c r="S73" s="9"/>
      <c r="T73" s="9"/>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row>
    <row r="74" spans="2:76" ht="17.100000000000001" customHeight="1">
      <c r="B74" s="46"/>
      <c r="C74" s="46"/>
      <c r="D74" s="46"/>
      <c r="E74" s="45"/>
      <c r="F74" s="45"/>
      <c r="G74" s="45"/>
      <c r="H74" s="45"/>
      <c r="I74" s="45"/>
      <c r="J74" s="45"/>
      <c r="K74" s="45"/>
      <c r="L74" s="45"/>
      <c r="M74" s="45"/>
      <c r="N74" s="9"/>
      <c r="O74" s="9"/>
      <c r="P74" s="9"/>
      <c r="Q74" s="9"/>
      <c r="R74" s="9"/>
      <c r="S74" s="9"/>
      <c r="T74" s="9"/>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row>
    <row r="75" spans="2:76" ht="17.100000000000001" customHeight="1">
      <c r="B75" s="46"/>
      <c r="C75" s="46"/>
      <c r="D75" s="46"/>
      <c r="E75" s="45"/>
      <c r="F75" s="45"/>
      <c r="G75" s="45"/>
      <c r="H75" s="45"/>
      <c r="I75" s="45"/>
      <c r="J75" s="45"/>
      <c r="K75" s="45"/>
      <c r="L75" s="45"/>
      <c r="M75" s="45"/>
      <c r="N75" s="9"/>
      <c r="O75" s="9"/>
      <c r="P75" s="9"/>
      <c r="Q75" s="9"/>
      <c r="R75" s="9"/>
      <c r="S75" s="9"/>
      <c r="T75" s="9"/>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row>
    <row r="76" spans="2:76" ht="17.100000000000001" customHeight="1">
      <c r="B76" s="46"/>
      <c r="C76" s="46"/>
      <c r="D76" s="46"/>
      <c r="E76" s="45"/>
      <c r="F76" s="45"/>
      <c r="G76" s="45"/>
      <c r="H76" s="45"/>
      <c r="I76" s="45"/>
      <c r="J76" s="45"/>
      <c r="K76" s="45"/>
      <c r="L76" s="45"/>
      <c r="M76" s="45"/>
      <c r="N76" s="9"/>
      <c r="O76" s="9"/>
      <c r="P76" s="9"/>
      <c r="Q76" s="9"/>
      <c r="R76" s="9"/>
      <c r="S76" s="9"/>
      <c r="T76" s="9"/>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row>
    <row r="77" spans="2:76" ht="17.100000000000001" customHeight="1">
      <c r="B77" s="46"/>
      <c r="C77" s="46"/>
      <c r="D77" s="46"/>
      <c r="E77" s="9"/>
      <c r="F77" s="9"/>
      <c r="G77" s="9"/>
      <c r="H77" s="9"/>
      <c r="I77" s="9"/>
      <c r="J77" s="9"/>
      <c r="K77" s="9"/>
      <c r="L77" s="9"/>
      <c r="M77" s="9"/>
      <c r="N77" s="9"/>
      <c r="O77" s="9"/>
      <c r="P77" s="9"/>
      <c r="Q77" s="9"/>
      <c r="R77" s="9"/>
      <c r="S77" s="9"/>
      <c r="T77" s="9"/>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row>
    <row r="78" spans="2:76" ht="17.100000000000001" customHeight="1">
      <c r="B78" s="46"/>
      <c r="C78" s="46"/>
      <c r="D78" s="46"/>
      <c r="E78" s="9"/>
      <c r="F78" s="9"/>
      <c r="G78" s="9"/>
      <c r="H78" s="9"/>
      <c r="I78" s="9"/>
      <c r="J78" s="9"/>
      <c r="K78" s="9"/>
      <c r="L78" s="9"/>
      <c r="M78" s="9"/>
      <c r="N78" s="9"/>
      <c r="O78" s="9"/>
      <c r="P78" s="9"/>
      <c r="Q78" s="9"/>
      <c r="R78" s="9"/>
      <c r="S78" s="9"/>
      <c r="T78" s="9"/>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row>
    <row r="79" spans="2:76" ht="17.100000000000001" customHeight="1">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2"/>
      <c r="AJ79" s="6"/>
      <c r="AK79" s="6"/>
      <c r="AL79" s="6"/>
      <c r="AM79" s="6"/>
      <c r="AN79" s="6"/>
      <c r="AO79" s="6"/>
      <c r="AP79" s="6"/>
      <c r="AQ79" s="6"/>
      <c r="AR79" s="6"/>
      <c r="AS79" s="6"/>
      <c r="AT79" s="6"/>
      <c r="AU79" s="6"/>
      <c r="AV79" s="6"/>
      <c r="AW79" s="6"/>
      <c r="AX79" s="6"/>
      <c r="AY79" s="6"/>
      <c r="AZ79" s="6"/>
      <c r="BA79" s="6"/>
      <c r="BB79" s="6"/>
      <c r="BC79" s="6"/>
      <c r="BD79" s="6"/>
      <c r="BE79" s="6"/>
      <c r="BF79" s="6"/>
    </row>
    <row r="80" spans="2:76" ht="15" customHeight="1">
      <c r="AW80" s="6"/>
      <c r="AX80" s="6"/>
      <c r="AY80" s="6"/>
      <c r="AZ80" s="6"/>
      <c r="BA80" s="6"/>
      <c r="BB80" s="6"/>
      <c r="BC80" s="6"/>
      <c r="BD80" s="6"/>
      <c r="BE80" s="6"/>
    </row>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sheetData>
  <mergeCells count="195">
    <mergeCell ref="B59:K59"/>
    <mergeCell ref="R59:Z59"/>
    <mergeCell ref="AG59:AK59"/>
    <mergeCell ref="B60:X61"/>
    <mergeCell ref="Y60:AV61"/>
    <mergeCell ref="B62:X63"/>
    <mergeCell ref="Y62:AV63"/>
    <mergeCell ref="B57:K57"/>
    <mergeCell ref="R57:Z57"/>
    <mergeCell ref="AG57:AK57"/>
    <mergeCell ref="B58:K58"/>
    <mergeCell ref="R58:Z58"/>
    <mergeCell ref="AG58:AK58"/>
    <mergeCell ref="B55:K55"/>
    <mergeCell ref="R55:Z55"/>
    <mergeCell ref="AG55:AK55"/>
    <mergeCell ref="B56:K56"/>
    <mergeCell ref="R56:Z56"/>
    <mergeCell ref="AG56:AV56"/>
    <mergeCell ref="B53:K53"/>
    <mergeCell ref="R53:Z53"/>
    <mergeCell ref="AG53:AK53"/>
    <mergeCell ref="B54:K54"/>
    <mergeCell ref="R54:Z54"/>
    <mergeCell ref="AG54:AK54"/>
    <mergeCell ref="B51:Q51"/>
    <mergeCell ref="R51:AF51"/>
    <mergeCell ref="AG51:AP51"/>
    <mergeCell ref="B52:K52"/>
    <mergeCell ref="L52:N52"/>
    <mergeCell ref="O52:Q52"/>
    <mergeCell ref="R52:Z52"/>
    <mergeCell ref="AA52:AC52"/>
    <mergeCell ref="AD52:AF52"/>
    <mergeCell ref="AG52:AV52"/>
    <mergeCell ref="B49:K49"/>
    <mergeCell ref="R49:Z49"/>
    <mergeCell ref="AG49:AP49"/>
    <mergeCell ref="B50:K50"/>
    <mergeCell ref="R50:Z50"/>
    <mergeCell ref="AG50:AP50"/>
    <mergeCell ref="B47:K47"/>
    <mergeCell ref="R47:Z47"/>
    <mergeCell ref="AG47:AP47"/>
    <mergeCell ref="B48:K48"/>
    <mergeCell ref="R48:Z48"/>
    <mergeCell ref="AG48:AP48"/>
    <mergeCell ref="B45:Q45"/>
    <mergeCell ref="R45:Z45"/>
    <mergeCell ref="AG45:AP45"/>
    <mergeCell ref="B46:K46"/>
    <mergeCell ref="L46:N46"/>
    <mergeCell ref="O46:Q46"/>
    <mergeCell ref="R46:Z46"/>
    <mergeCell ref="AG46:AP46"/>
    <mergeCell ref="B43:K43"/>
    <mergeCell ref="R43:Z43"/>
    <mergeCell ref="AG43:AP43"/>
    <mergeCell ref="B44:K44"/>
    <mergeCell ref="R44:Z44"/>
    <mergeCell ref="AG44:AP44"/>
    <mergeCell ref="AT40:AV40"/>
    <mergeCell ref="B41:K41"/>
    <mergeCell ref="R41:Z41"/>
    <mergeCell ref="AG41:AP41"/>
    <mergeCell ref="B42:K42"/>
    <mergeCell ref="R42:Z42"/>
    <mergeCell ref="AG42:AP42"/>
    <mergeCell ref="B40:K40"/>
    <mergeCell ref="L40:N40"/>
    <mergeCell ref="O40:Q40"/>
    <mergeCell ref="R40:Z40"/>
    <mergeCell ref="AG40:AP40"/>
    <mergeCell ref="AQ40:AS40"/>
    <mergeCell ref="B38:K38"/>
    <mergeCell ref="R38:Z38"/>
    <mergeCell ref="AG38:AP38"/>
    <mergeCell ref="B39:Q39"/>
    <mergeCell ref="R39:Z39"/>
    <mergeCell ref="AG39:AV39"/>
    <mergeCell ref="B36:K36"/>
    <mergeCell ref="R36:Z36"/>
    <mergeCell ref="AG36:AP36"/>
    <mergeCell ref="B37:K37"/>
    <mergeCell ref="R37:Z37"/>
    <mergeCell ref="AG37:AP37"/>
    <mergeCell ref="B34:K34"/>
    <mergeCell ref="R34:Z34"/>
    <mergeCell ref="AG34:AP34"/>
    <mergeCell ref="B35:K35"/>
    <mergeCell ref="R35:Z35"/>
    <mergeCell ref="AG35:AP35"/>
    <mergeCell ref="B32:K32"/>
    <mergeCell ref="R32:Z32"/>
    <mergeCell ref="AG32:AP32"/>
    <mergeCell ref="B33:K33"/>
    <mergeCell ref="R33:Z33"/>
    <mergeCell ref="AG33:AP33"/>
    <mergeCell ref="B30:K30"/>
    <mergeCell ref="R30:AF30"/>
    <mergeCell ref="AG30:AP30"/>
    <mergeCell ref="B31:K31"/>
    <mergeCell ref="R31:Z31"/>
    <mergeCell ref="AA31:AC31"/>
    <mergeCell ref="AD31:AF31"/>
    <mergeCell ref="AG31:AP31"/>
    <mergeCell ref="B28:K28"/>
    <mergeCell ref="R28:Z28"/>
    <mergeCell ref="AG28:AP28"/>
    <mergeCell ref="B29:K29"/>
    <mergeCell ref="R29:Z29"/>
    <mergeCell ref="AG29:AP29"/>
    <mergeCell ref="B26:K26"/>
    <mergeCell ref="R26:Z26"/>
    <mergeCell ref="AG26:AP26"/>
    <mergeCell ref="B27:K27"/>
    <mergeCell ref="R27:Z27"/>
    <mergeCell ref="AG27:AP27"/>
    <mergeCell ref="B24:K24"/>
    <mergeCell ref="R24:Z24"/>
    <mergeCell ref="AG24:AP24"/>
    <mergeCell ref="B25:K25"/>
    <mergeCell ref="R25:Z25"/>
    <mergeCell ref="AG25:AP25"/>
    <mergeCell ref="B22:Q22"/>
    <mergeCell ref="R22:Z22"/>
    <mergeCell ref="AG22:AP22"/>
    <mergeCell ref="B23:K23"/>
    <mergeCell ref="L23:N23"/>
    <mergeCell ref="O23:Q23"/>
    <mergeCell ref="R23:Z23"/>
    <mergeCell ref="AG23:AP23"/>
    <mergeCell ref="B20:K20"/>
    <mergeCell ref="R20:Z20"/>
    <mergeCell ref="AG20:AP20"/>
    <mergeCell ref="B21:K21"/>
    <mergeCell ref="L21:N21"/>
    <mergeCell ref="O21:Q21"/>
    <mergeCell ref="R21:Z21"/>
    <mergeCell ref="AG21:AP21"/>
    <mergeCell ref="B18:K18"/>
    <mergeCell ref="R18:Z18"/>
    <mergeCell ref="AG18:AP18"/>
    <mergeCell ref="B19:K19"/>
    <mergeCell ref="R19:Z19"/>
    <mergeCell ref="AG19:AP19"/>
    <mergeCell ref="B16:K16"/>
    <mergeCell ref="R16:Z16"/>
    <mergeCell ref="AG16:AP16"/>
    <mergeCell ref="B17:K17"/>
    <mergeCell ref="R17:Z17"/>
    <mergeCell ref="AG17:AP17"/>
    <mergeCell ref="B15:K15"/>
    <mergeCell ref="R15:Z15"/>
    <mergeCell ref="AG15:AP15"/>
    <mergeCell ref="B14:K14"/>
    <mergeCell ref="L14:N14"/>
    <mergeCell ref="O14:Q14"/>
    <mergeCell ref="R14:Z14"/>
    <mergeCell ref="AA14:AC14"/>
    <mergeCell ref="AD14:AF14"/>
    <mergeCell ref="AD2:AF2"/>
    <mergeCell ref="AI2:AM3"/>
    <mergeCell ref="AD3:AF7"/>
    <mergeCell ref="AI4:AM5"/>
    <mergeCell ref="B2:B7"/>
    <mergeCell ref="C2:E2"/>
    <mergeCell ref="AG14:AP14"/>
    <mergeCell ref="AQ14:AS14"/>
    <mergeCell ref="F2:H2"/>
    <mergeCell ref="I2:K2"/>
    <mergeCell ref="L2:N2"/>
    <mergeCell ref="O2:Q2"/>
    <mergeCell ref="AN4:AV5"/>
    <mergeCell ref="AI6:AM7"/>
    <mergeCell ref="AN6:AV7"/>
    <mergeCell ref="B10:AV11"/>
    <mergeCell ref="B13:Q13"/>
    <mergeCell ref="R13:AF13"/>
    <mergeCell ref="AG13:AV13"/>
    <mergeCell ref="AN2:AV3"/>
    <mergeCell ref="C3:E7"/>
    <mergeCell ref="F3:H7"/>
    <mergeCell ref="I3:K7"/>
    <mergeCell ref="AT14:AV14"/>
    <mergeCell ref="L3:N7"/>
    <mergeCell ref="O3:Q7"/>
    <mergeCell ref="R3:T7"/>
    <mergeCell ref="U3:W7"/>
    <mergeCell ref="X3:Z7"/>
    <mergeCell ref="AA3:AC7"/>
    <mergeCell ref="R2:T2"/>
    <mergeCell ref="U2:W2"/>
    <mergeCell ref="X2:Z2"/>
    <mergeCell ref="AA2:AC2"/>
  </mergeCells>
  <phoneticPr fontId="1"/>
  <conditionalFormatting sqref="O2:Q7">
    <cfRule type="expression" dxfId="11" priority="7">
      <formula>OR($O$2:$Q$2&lt;&gt;"")</formula>
    </cfRule>
  </conditionalFormatting>
  <conditionalFormatting sqref="R2:T7">
    <cfRule type="expression" dxfId="10" priority="6">
      <formula>OR($R$2:$T$2&lt;&gt;"")</formula>
    </cfRule>
  </conditionalFormatting>
  <conditionalFormatting sqref="B2:B7">
    <cfRule type="expression" dxfId="9" priority="12">
      <formula>OR($B$2:$B$2&lt;&gt;"")</formula>
    </cfRule>
  </conditionalFormatting>
  <conditionalFormatting sqref="C2:E7">
    <cfRule type="expression" dxfId="8" priority="11">
      <formula>OR($C$2:$E$2&lt;&gt;"")</formula>
    </cfRule>
  </conditionalFormatting>
  <conditionalFormatting sqref="F2:H7">
    <cfRule type="expression" dxfId="7" priority="10">
      <formula>OR($F$2:$H$2&lt;&gt;"")</formula>
    </cfRule>
  </conditionalFormatting>
  <conditionalFormatting sqref="I2:K7">
    <cfRule type="expression" dxfId="6" priority="9">
      <formula>OR($I$2:$K$2&lt;&gt;"")</formula>
    </cfRule>
  </conditionalFormatting>
  <conditionalFormatting sqref="L2:N7">
    <cfRule type="expression" dxfId="5" priority="8">
      <formula>OR($L$2:$N$2&lt;&gt;"")</formula>
    </cfRule>
  </conditionalFormatting>
  <conditionalFormatting sqref="U2:W7">
    <cfRule type="expression" dxfId="4" priority="5">
      <formula>OR($U$2:$W$2&lt;&gt;"")</formula>
    </cfRule>
  </conditionalFormatting>
  <conditionalFormatting sqref="X2:Z7">
    <cfRule type="expression" dxfId="3" priority="4">
      <formula>OR($X$2:$Z$2&lt;&gt;"")</formula>
    </cfRule>
  </conditionalFormatting>
  <conditionalFormatting sqref="AA2:AC7">
    <cfRule type="expression" dxfId="2" priority="3">
      <formula>OR($AA$2:$AC$2&lt;&gt;"")</formula>
    </cfRule>
  </conditionalFormatting>
  <conditionalFormatting sqref="AD3:AF7">
    <cfRule type="expression" dxfId="1" priority="2">
      <formula>OR($AD$2:$AF$2&lt;&gt;"")</formula>
    </cfRule>
  </conditionalFormatting>
  <conditionalFormatting sqref="AD2:AF7">
    <cfRule type="expression" dxfId="0" priority="1">
      <formula>OR($AD$2:$AF$2&lt;&gt;"")</formula>
    </cfRule>
  </conditionalFormatting>
  <pageMargins left="0.6692913385826772" right="0" top="0" bottom="0"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29"/>
  <sheetViews>
    <sheetView view="pageBreakPreview" topLeftCell="A13" zoomScaleNormal="100" zoomScaleSheetLayoutView="100" workbookViewId="0">
      <selection activeCell="B3" sqref="B3:AP3"/>
    </sheetView>
  </sheetViews>
  <sheetFormatPr defaultColWidth="9" defaultRowHeight="13.5"/>
  <cols>
    <col min="1" max="1" width="1.625" style="221" customWidth="1"/>
    <col min="2" max="2" width="3.625" style="221" customWidth="1"/>
    <col min="3" max="3" width="3" style="221" customWidth="1"/>
    <col min="4" max="42" width="2.625" style="221" customWidth="1"/>
    <col min="43" max="43" width="2.5" style="221" customWidth="1"/>
    <col min="44" max="62" width="2.625" style="221" customWidth="1"/>
    <col min="63" max="16384" width="9" style="221"/>
  </cols>
  <sheetData>
    <row r="1" spans="1:43" ht="5.25" customHeight="1" thickBot="1"/>
    <row r="2" spans="1:43" ht="12" customHeight="1">
      <c r="A2" s="292"/>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c r="AO2" s="293"/>
      <c r="AP2" s="293"/>
      <c r="AQ2" s="245"/>
    </row>
    <row r="3" spans="1:43" ht="15" customHeight="1">
      <c r="A3" s="294"/>
      <c r="B3" s="402" t="s">
        <v>29</v>
      </c>
      <c r="C3" s="402"/>
      <c r="D3" s="402"/>
      <c r="E3" s="402"/>
      <c r="F3" s="402"/>
      <c r="G3" s="402"/>
      <c r="H3" s="402"/>
      <c r="I3" s="402"/>
      <c r="J3" s="402"/>
      <c r="K3" s="402"/>
      <c r="L3" s="402"/>
      <c r="M3" s="402"/>
      <c r="N3" s="402"/>
      <c r="O3" s="402"/>
      <c r="P3" s="402"/>
      <c r="Q3" s="402"/>
      <c r="R3" s="402"/>
      <c r="S3" s="402"/>
      <c r="T3" s="402"/>
      <c r="U3" s="402"/>
      <c r="V3" s="402"/>
      <c r="W3" s="402"/>
      <c r="X3" s="402"/>
      <c r="Y3" s="402"/>
      <c r="Z3" s="402"/>
      <c r="AA3" s="402"/>
      <c r="AB3" s="402"/>
      <c r="AC3" s="402"/>
      <c r="AD3" s="402"/>
      <c r="AE3" s="402"/>
      <c r="AF3" s="402"/>
      <c r="AG3" s="402"/>
      <c r="AH3" s="402"/>
      <c r="AI3" s="402"/>
      <c r="AJ3" s="402"/>
      <c r="AK3" s="402"/>
      <c r="AL3" s="402"/>
      <c r="AM3" s="402"/>
      <c r="AN3" s="402"/>
      <c r="AO3" s="402"/>
      <c r="AP3" s="402"/>
      <c r="AQ3" s="274"/>
    </row>
    <row r="4" spans="1:43" ht="12" customHeight="1">
      <c r="A4" s="294"/>
      <c r="B4" s="36"/>
      <c r="C4" s="36"/>
      <c r="D4" s="36"/>
      <c r="E4" s="36"/>
      <c r="F4" s="36"/>
      <c r="G4" s="36"/>
      <c r="H4" s="36"/>
      <c r="I4" s="36"/>
      <c r="J4" s="36"/>
      <c r="K4" s="36"/>
      <c r="L4" s="36"/>
      <c r="M4" s="36"/>
      <c r="N4" s="36"/>
      <c r="O4" s="36"/>
      <c r="P4" s="36"/>
      <c r="Q4" s="36"/>
      <c r="R4" s="36"/>
      <c r="S4" s="36"/>
      <c r="T4" s="36"/>
      <c r="U4" s="36"/>
      <c r="V4" s="36"/>
      <c r="W4" s="36"/>
      <c r="X4" s="36"/>
      <c r="Y4" s="36"/>
      <c r="Z4" s="37"/>
      <c r="AA4" s="37"/>
      <c r="AB4" s="37"/>
      <c r="AC4" s="37"/>
      <c r="AD4" s="37"/>
      <c r="AE4" s="37"/>
      <c r="AF4" s="37"/>
      <c r="AG4" s="37"/>
      <c r="AH4" s="37"/>
      <c r="AI4" s="37"/>
      <c r="AJ4" s="37"/>
      <c r="AK4" s="37"/>
      <c r="AL4" s="37"/>
      <c r="AM4" s="37"/>
      <c r="AN4" s="37"/>
      <c r="AO4" s="37"/>
      <c r="AP4" s="37"/>
      <c r="AQ4" s="274"/>
    </row>
    <row r="5" spans="1:43" ht="16.5" customHeight="1">
      <c r="A5" s="294"/>
      <c r="B5" s="627" t="s">
        <v>172</v>
      </c>
      <c r="C5" s="627"/>
      <c r="D5" s="627"/>
      <c r="E5" s="627"/>
      <c r="F5" s="627"/>
      <c r="G5" s="627"/>
      <c r="H5" s="627"/>
      <c r="I5" s="627"/>
      <c r="J5" s="627"/>
      <c r="K5" s="627"/>
      <c r="L5" s="627"/>
      <c r="M5" s="627"/>
      <c r="N5" s="627"/>
      <c r="O5" s="627"/>
      <c r="P5" s="627"/>
      <c r="Q5" s="627"/>
      <c r="R5" s="627"/>
      <c r="S5" s="627"/>
      <c r="T5" s="627"/>
      <c r="U5" s="627"/>
      <c r="V5" s="627"/>
      <c r="W5" s="627"/>
      <c r="X5" s="627"/>
      <c r="Y5" s="627"/>
      <c r="Z5" s="627"/>
      <c r="AA5" s="627"/>
      <c r="AB5" s="627"/>
      <c r="AC5" s="627"/>
      <c r="AD5" s="627"/>
      <c r="AE5" s="627"/>
      <c r="AF5" s="627"/>
      <c r="AG5" s="627"/>
      <c r="AH5" s="627"/>
      <c r="AI5" s="627"/>
      <c r="AJ5" s="627"/>
      <c r="AK5" s="627"/>
      <c r="AL5" s="627"/>
      <c r="AM5" s="627"/>
      <c r="AN5" s="627"/>
      <c r="AO5" s="627"/>
      <c r="AP5" s="627"/>
      <c r="AQ5" s="257"/>
    </row>
    <row r="6" spans="1:43" ht="16.5" customHeight="1">
      <c r="A6" s="294"/>
      <c r="B6" s="627"/>
      <c r="C6" s="627"/>
      <c r="D6" s="627"/>
      <c r="E6" s="627"/>
      <c r="F6" s="627"/>
      <c r="G6" s="627"/>
      <c r="H6" s="627"/>
      <c r="I6" s="627"/>
      <c r="J6" s="627"/>
      <c r="K6" s="627"/>
      <c r="L6" s="627"/>
      <c r="M6" s="627"/>
      <c r="N6" s="627"/>
      <c r="O6" s="627"/>
      <c r="P6" s="627"/>
      <c r="Q6" s="627"/>
      <c r="R6" s="627"/>
      <c r="S6" s="627"/>
      <c r="T6" s="627"/>
      <c r="U6" s="627"/>
      <c r="V6" s="627"/>
      <c r="W6" s="627"/>
      <c r="X6" s="627"/>
      <c r="Y6" s="627"/>
      <c r="Z6" s="627"/>
      <c r="AA6" s="627"/>
      <c r="AB6" s="627"/>
      <c r="AC6" s="627"/>
      <c r="AD6" s="627"/>
      <c r="AE6" s="627"/>
      <c r="AF6" s="627"/>
      <c r="AG6" s="627"/>
      <c r="AH6" s="627"/>
      <c r="AI6" s="627"/>
      <c r="AJ6" s="627"/>
      <c r="AK6" s="627"/>
      <c r="AL6" s="627"/>
      <c r="AM6" s="627"/>
      <c r="AN6" s="627"/>
      <c r="AO6" s="627"/>
      <c r="AP6" s="627"/>
      <c r="AQ6" s="274"/>
    </row>
    <row r="7" spans="1:43" ht="16.5" customHeight="1">
      <c r="A7" s="294"/>
      <c r="B7" s="627"/>
      <c r="C7" s="627"/>
      <c r="D7" s="627"/>
      <c r="E7" s="627"/>
      <c r="F7" s="627"/>
      <c r="G7" s="627"/>
      <c r="H7" s="627"/>
      <c r="I7" s="627"/>
      <c r="J7" s="627"/>
      <c r="K7" s="627"/>
      <c r="L7" s="627"/>
      <c r="M7" s="627"/>
      <c r="N7" s="627"/>
      <c r="O7" s="627"/>
      <c r="P7" s="627"/>
      <c r="Q7" s="627"/>
      <c r="R7" s="627"/>
      <c r="S7" s="627"/>
      <c r="T7" s="627"/>
      <c r="U7" s="627"/>
      <c r="V7" s="627"/>
      <c r="W7" s="627"/>
      <c r="X7" s="627"/>
      <c r="Y7" s="627"/>
      <c r="Z7" s="627"/>
      <c r="AA7" s="627"/>
      <c r="AB7" s="627"/>
      <c r="AC7" s="627"/>
      <c r="AD7" s="627"/>
      <c r="AE7" s="627"/>
      <c r="AF7" s="627"/>
      <c r="AG7" s="627"/>
      <c r="AH7" s="627"/>
      <c r="AI7" s="627"/>
      <c r="AJ7" s="627"/>
      <c r="AK7" s="627"/>
      <c r="AL7" s="627"/>
      <c r="AM7" s="627"/>
      <c r="AN7" s="627"/>
      <c r="AO7" s="627"/>
      <c r="AP7" s="627"/>
      <c r="AQ7" s="274"/>
    </row>
    <row r="8" spans="1:43" ht="16.5" customHeight="1">
      <c r="A8" s="294"/>
      <c r="B8" s="627"/>
      <c r="C8" s="627"/>
      <c r="D8" s="627"/>
      <c r="E8" s="627"/>
      <c r="F8" s="627"/>
      <c r="G8" s="627"/>
      <c r="H8" s="627"/>
      <c r="I8" s="627"/>
      <c r="J8" s="627"/>
      <c r="K8" s="627"/>
      <c r="L8" s="627"/>
      <c r="M8" s="627"/>
      <c r="N8" s="627"/>
      <c r="O8" s="627"/>
      <c r="P8" s="627"/>
      <c r="Q8" s="627"/>
      <c r="R8" s="627"/>
      <c r="S8" s="627"/>
      <c r="T8" s="627"/>
      <c r="U8" s="627"/>
      <c r="V8" s="627"/>
      <c r="W8" s="627"/>
      <c r="X8" s="627"/>
      <c r="Y8" s="627"/>
      <c r="Z8" s="627"/>
      <c r="AA8" s="627"/>
      <c r="AB8" s="627"/>
      <c r="AC8" s="627"/>
      <c r="AD8" s="627"/>
      <c r="AE8" s="627"/>
      <c r="AF8" s="627"/>
      <c r="AG8" s="627"/>
      <c r="AH8" s="627"/>
      <c r="AI8" s="627"/>
      <c r="AJ8" s="627"/>
      <c r="AK8" s="627"/>
      <c r="AL8" s="627"/>
      <c r="AM8" s="627"/>
      <c r="AN8" s="627"/>
      <c r="AO8" s="627"/>
      <c r="AP8" s="627"/>
      <c r="AQ8" s="274"/>
    </row>
    <row r="9" spans="1:43" ht="16.5" customHeight="1">
      <c r="A9" s="294"/>
      <c r="B9" s="627"/>
      <c r="C9" s="627"/>
      <c r="D9" s="627"/>
      <c r="E9" s="627"/>
      <c r="F9" s="627"/>
      <c r="G9" s="627"/>
      <c r="H9" s="627"/>
      <c r="I9" s="627"/>
      <c r="J9" s="627"/>
      <c r="K9" s="627"/>
      <c r="L9" s="627"/>
      <c r="M9" s="627"/>
      <c r="N9" s="627"/>
      <c r="O9" s="627"/>
      <c r="P9" s="627"/>
      <c r="Q9" s="627"/>
      <c r="R9" s="627"/>
      <c r="S9" s="627"/>
      <c r="T9" s="627"/>
      <c r="U9" s="627"/>
      <c r="V9" s="627"/>
      <c r="W9" s="627"/>
      <c r="X9" s="627"/>
      <c r="Y9" s="627"/>
      <c r="Z9" s="627"/>
      <c r="AA9" s="627"/>
      <c r="AB9" s="627"/>
      <c r="AC9" s="627"/>
      <c r="AD9" s="627"/>
      <c r="AE9" s="627"/>
      <c r="AF9" s="627"/>
      <c r="AG9" s="627"/>
      <c r="AH9" s="627"/>
      <c r="AI9" s="627"/>
      <c r="AJ9" s="627"/>
      <c r="AK9" s="627"/>
      <c r="AL9" s="627"/>
      <c r="AM9" s="627"/>
      <c r="AN9" s="627"/>
      <c r="AO9" s="627"/>
      <c r="AP9" s="627"/>
      <c r="AQ9" s="274"/>
    </row>
    <row r="10" spans="1:43" ht="18.75" customHeight="1">
      <c r="A10" s="294"/>
      <c r="B10" s="627"/>
      <c r="C10" s="627"/>
      <c r="D10" s="627"/>
      <c r="E10" s="627"/>
      <c r="F10" s="627"/>
      <c r="G10" s="627"/>
      <c r="H10" s="627"/>
      <c r="I10" s="627"/>
      <c r="J10" s="627"/>
      <c r="K10" s="627"/>
      <c r="L10" s="627"/>
      <c r="M10" s="627"/>
      <c r="N10" s="627"/>
      <c r="O10" s="627"/>
      <c r="P10" s="627"/>
      <c r="Q10" s="627"/>
      <c r="R10" s="627"/>
      <c r="S10" s="627"/>
      <c r="T10" s="627"/>
      <c r="U10" s="627"/>
      <c r="V10" s="627"/>
      <c r="W10" s="627"/>
      <c r="X10" s="627"/>
      <c r="Y10" s="627"/>
      <c r="Z10" s="627"/>
      <c r="AA10" s="627"/>
      <c r="AB10" s="627"/>
      <c r="AC10" s="627"/>
      <c r="AD10" s="627"/>
      <c r="AE10" s="627"/>
      <c r="AF10" s="627"/>
      <c r="AG10" s="627"/>
      <c r="AH10" s="627"/>
      <c r="AI10" s="627"/>
      <c r="AJ10" s="627"/>
      <c r="AK10" s="627"/>
      <c r="AL10" s="627"/>
      <c r="AM10" s="627"/>
      <c r="AN10" s="627"/>
      <c r="AO10" s="627"/>
      <c r="AP10" s="627"/>
      <c r="AQ10" s="274"/>
    </row>
    <row r="11" spans="1:43" ht="8.25" customHeight="1">
      <c r="A11" s="294"/>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274"/>
    </row>
    <row r="12" spans="1:43" ht="15" customHeight="1">
      <c r="A12" s="294"/>
      <c r="B12" s="73"/>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601" t="s">
        <v>71</v>
      </c>
      <c r="AG12" s="601"/>
      <c r="AH12" s="601"/>
      <c r="AI12" s="601"/>
      <c r="AJ12" s="601"/>
      <c r="AK12" s="601"/>
      <c r="AL12" s="601"/>
      <c r="AM12" s="601"/>
      <c r="AN12" s="601"/>
      <c r="AO12" s="601"/>
      <c r="AP12" s="601"/>
      <c r="AQ12" s="79"/>
    </row>
    <row r="13" spans="1:43" ht="12" customHeight="1">
      <c r="A13" s="294"/>
      <c r="B13" s="73"/>
      <c r="C13" s="73"/>
      <c r="D13" s="73"/>
      <c r="E13" s="73"/>
      <c r="F13" s="73"/>
      <c r="G13" s="73"/>
      <c r="H13" s="73"/>
      <c r="I13" s="73"/>
      <c r="J13" s="73"/>
      <c r="K13" s="599"/>
      <c r="L13" s="599"/>
      <c r="M13" s="599"/>
      <c r="N13" s="599"/>
      <c r="O13" s="599"/>
      <c r="P13" s="599"/>
      <c r="Q13" s="599"/>
      <c r="R13" s="599"/>
      <c r="S13" s="599"/>
      <c r="T13" s="599"/>
      <c r="U13" s="599"/>
      <c r="V13" s="599"/>
      <c r="W13" s="599"/>
      <c r="X13" s="599"/>
      <c r="Y13" s="599"/>
      <c r="Z13" s="599"/>
      <c r="AA13" s="599"/>
      <c r="AB13" s="599"/>
      <c r="AC13" s="599"/>
      <c r="AD13" s="599"/>
      <c r="AE13" s="599"/>
      <c r="AF13" s="599"/>
      <c r="AG13" s="599"/>
      <c r="AH13" s="599"/>
      <c r="AI13" s="73"/>
      <c r="AJ13" s="73"/>
      <c r="AK13" s="73"/>
      <c r="AL13" s="73"/>
      <c r="AM13" s="73"/>
      <c r="AN13" s="73"/>
      <c r="AO13" s="73"/>
      <c r="AP13" s="73"/>
      <c r="AQ13" s="274"/>
    </row>
    <row r="14" spans="1:43" ht="15" customHeight="1">
      <c r="A14" s="294"/>
      <c r="B14" s="628" t="s">
        <v>30</v>
      </c>
      <c r="C14" s="628"/>
      <c r="D14" s="628"/>
      <c r="E14" s="628"/>
      <c r="F14" s="628"/>
      <c r="G14" s="38"/>
      <c r="H14" s="39" t="s">
        <v>17</v>
      </c>
      <c r="I14" s="73"/>
      <c r="J14" s="73"/>
      <c r="K14" s="599"/>
      <c r="L14" s="599"/>
      <c r="M14" s="599"/>
      <c r="N14" s="599"/>
      <c r="O14" s="599"/>
      <c r="P14" s="599"/>
      <c r="Q14" s="599"/>
      <c r="R14" s="599"/>
      <c r="S14" s="599"/>
      <c r="T14" s="599"/>
      <c r="U14" s="599"/>
      <c r="V14" s="599"/>
      <c r="W14" s="599"/>
      <c r="X14" s="599"/>
      <c r="Y14" s="599"/>
      <c r="Z14" s="599"/>
      <c r="AA14" s="599"/>
      <c r="AB14" s="599"/>
      <c r="AC14" s="599"/>
      <c r="AD14" s="599"/>
      <c r="AE14" s="599"/>
      <c r="AF14" s="599"/>
      <c r="AG14" s="599"/>
      <c r="AH14" s="599"/>
      <c r="AI14" s="38"/>
      <c r="AJ14" s="38"/>
      <c r="AK14" s="38"/>
      <c r="AL14" s="38"/>
      <c r="AM14" s="38"/>
      <c r="AN14" s="38"/>
      <c r="AO14" s="38"/>
      <c r="AP14" s="38"/>
      <c r="AQ14" s="274"/>
    </row>
    <row r="15" spans="1:43" ht="15" customHeight="1">
      <c r="A15" s="294"/>
      <c r="B15" s="40"/>
      <c r="C15" s="40"/>
      <c r="D15" s="73"/>
      <c r="E15" s="73"/>
      <c r="F15" s="73"/>
      <c r="G15" s="73"/>
      <c r="H15" s="73"/>
      <c r="I15" s="73"/>
      <c r="J15" s="73"/>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274"/>
    </row>
    <row r="16" spans="1:43" ht="15" customHeight="1">
      <c r="A16" s="294"/>
      <c r="B16" s="40"/>
      <c r="C16" s="40"/>
      <c r="D16" s="38"/>
      <c r="E16" s="38"/>
      <c r="F16" s="38"/>
      <c r="G16" s="38"/>
      <c r="H16" s="73"/>
      <c r="I16" s="73"/>
      <c r="J16" s="73"/>
      <c r="K16" s="599"/>
      <c r="L16" s="599"/>
      <c r="M16" s="599"/>
      <c r="N16" s="599"/>
      <c r="O16" s="599"/>
      <c r="P16" s="599"/>
      <c r="Q16" s="599"/>
      <c r="R16" s="599"/>
      <c r="S16" s="599"/>
      <c r="T16" s="599"/>
      <c r="U16" s="599"/>
      <c r="V16" s="599"/>
      <c r="W16" s="599"/>
      <c r="X16" s="599"/>
      <c r="Y16" s="599"/>
      <c r="Z16" s="599"/>
      <c r="AA16" s="599"/>
      <c r="AB16" s="38"/>
      <c r="AC16" s="600" t="s">
        <v>3</v>
      </c>
      <c r="AD16" s="600"/>
      <c r="AF16" s="40"/>
      <c r="AG16" s="40"/>
      <c r="AH16" s="73"/>
      <c r="AI16" s="73"/>
      <c r="AJ16" s="73"/>
      <c r="AK16" s="73"/>
      <c r="AL16" s="73"/>
      <c r="AM16" s="73"/>
      <c r="AN16" s="73"/>
      <c r="AO16" s="73"/>
      <c r="AP16" s="73"/>
      <c r="AQ16" s="274"/>
    </row>
    <row r="17" spans="1:43" ht="15" customHeight="1">
      <c r="A17" s="294"/>
      <c r="B17" s="73"/>
      <c r="C17" s="73"/>
      <c r="D17" s="73"/>
      <c r="E17" s="73"/>
      <c r="F17" s="73"/>
      <c r="G17" s="73"/>
      <c r="H17" s="39" t="s">
        <v>13</v>
      </c>
      <c r="I17" s="73"/>
      <c r="J17" s="73"/>
      <c r="K17" s="599"/>
      <c r="L17" s="599"/>
      <c r="M17" s="599"/>
      <c r="N17" s="599"/>
      <c r="O17" s="599"/>
      <c r="P17" s="599"/>
      <c r="Q17" s="599"/>
      <c r="R17" s="599"/>
      <c r="S17" s="599"/>
      <c r="T17" s="599"/>
      <c r="U17" s="599"/>
      <c r="V17" s="599"/>
      <c r="W17" s="599"/>
      <c r="X17" s="599"/>
      <c r="Y17" s="599"/>
      <c r="Z17" s="599"/>
      <c r="AA17" s="599"/>
      <c r="AB17" s="38"/>
      <c r="AC17" s="600"/>
      <c r="AD17" s="600"/>
      <c r="AE17" s="40"/>
      <c r="AF17" s="40"/>
      <c r="AG17" s="40"/>
      <c r="AH17" s="38"/>
      <c r="AI17" s="38"/>
      <c r="AJ17" s="38"/>
      <c r="AK17" s="40"/>
      <c r="AL17" s="40"/>
      <c r="AM17" s="40"/>
      <c r="AN17" s="73"/>
      <c r="AO17" s="73"/>
      <c r="AP17" s="73"/>
      <c r="AQ17" s="274"/>
    </row>
    <row r="18" spans="1:43" ht="15" customHeight="1" thickBot="1">
      <c r="A18" s="294"/>
      <c r="B18" s="73"/>
      <c r="C18" s="73"/>
      <c r="D18" s="73"/>
      <c r="E18" s="73"/>
      <c r="F18" s="73"/>
      <c r="G18" s="73"/>
      <c r="H18" s="73"/>
      <c r="I18" s="73"/>
      <c r="J18" s="73"/>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40"/>
      <c r="AL18" s="40"/>
      <c r="AM18" s="40"/>
      <c r="AN18" s="73"/>
      <c r="AO18" s="73"/>
      <c r="AP18" s="73"/>
      <c r="AQ18" s="274"/>
    </row>
    <row r="19" spans="1:43" ht="5.25" customHeight="1" thickBot="1">
      <c r="A19" s="295"/>
      <c r="B19" s="296"/>
      <c r="C19" s="296"/>
      <c r="D19" s="296"/>
      <c r="E19" s="296"/>
      <c r="F19" s="296"/>
      <c r="G19" s="296"/>
      <c r="H19" s="296"/>
      <c r="I19" s="296"/>
      <c r="J19" s="296"/>
      <c r="K19" s="296"/>
      <c r="L19" s="296"/>
      <c r="M19" s="296"/>
      <c r="N19" s="296"/>
      <c r="O19" s="296"/>
      <c r="P19" s="296"/>
      <c r="Q19" s="296"/>
      <c r="R19" s="296"/>
      <c r="S19" s="296"/>
      <c r="T19" s="296"/>
      <c r="U19" s="296"/>
      <c r="V19" s="296"/>
      <c r="W19" s="296"/>
      <c r="X19" s="296"/>
      <c r="Y19" s="296"/>
      <c r="Z19" s="296"/>
      <c r="AA19" s="296"/>
      <c r="AB19" s="296"/>
      <c r="AC19" s="296"/>
      <c r="AD19" s="296"/>
      <c r="AE19" s="296"/>
      <c r="AF19" s="296"/>
      <c r="AG19" s="296"/>
      <c r="AH19" s="296"/>
      <c r="AI19" s="296"/>
      <c r="AJ19" s="296"/>
      <c r="AK19" s="296"/>
      <c r="AL19" s="296"/>
      <c r="AM19" s="296"/>
      <c r="AN19" s="296"/>
      <c r="AO19" s="296"/>
      <c r="AP19" s="296"/>
      <c r="AQ19" s="295"/>
    </row>
    <row r="20" spans="1:43" ht="12" customHeight="1">
      <c r="A20" s="292"/>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293"/>
      <c r="AL20" s="293"/>
      <c r="AM20" s="293"/>
      <c r="AN20" s="293"/>
      <c r="AO20" s="293"/>
      <c r="AP20" s="293"/>
      <c r="AQ20" s="245"/>
    </row>
    <row r="21" spans="1:43" ht="15" customHeight="1">
      <c r="A21" s="294"/>
      <c r="B21" s="402" t="s">
        <v>77</v>
      </c>
      <c r="C21" s="402"/>
      <c r="D21" s="402"/>
      <c r="E21" s="402"/>
      <c r="F21" s="402"/>
      <c r="G21" s="402"/>
      <c r="H21" s="402"/>
      <c r="I21" s="402"/>
      <c r="J21" s="402"/>
      <c r="K21" s="402"/>
      <c r="L21" s="402"/>
      <c r="M21" s="402"/>
      <c r="N21" s="402"/>
      <c r="O21" s="402"/>
      <c r="P21" s="402"/>
      <c r="Q21" s="402"/>
      <c r="R21" s="402"/>
      <c r="S21" s="402"/>
      <c r="T21" s="402"/>
      <c r="U21" s="402"/>
      <c r="V21" s="402"/>
      <c r="W21" s="402"/>
      <c r="X21" s="402"/>
      <c r="Y21" s="402"/>
      <c r="Z21" s="402"/>
      <c r="AA21" s="402"/>
      <c r="AB21" s="402"/>
      <c r="AC21" s="402"/>
      <c r="AD21" s="402"/>
      <c r="AE21" s="402"/>
      <c r="AF21" s="402"/>
      <c r="AG21" s="402"/>
      <c r="AH21" s="402"/>
      <c r="AI21" s="402"/>
      <c r="AJ21" s="402"/>
      <c r="AK21" s="402"/>
      <c r="AL21" s="402"/>
      <c r="AM21" s="402"/>
      <c r="AN21" s="402"/>
      <c r="AO21" s="402"/>
      <c r="AP21" s="402"/>
      <c r="AQ21" s="274"/>
    </row>
    <row r="22" spans="1:43" ht="12" customHeight="1">
      <c r="A22" s="294"/>
      <c r="B22" s="36"/>
      <c r="C22" s="36"/>
      <c r="D22" s="36"/>
      <c r="E22" s="36"/>
      <c r="F22" s="36"/>
      <c r="G22" s="36"/>
      <c r="H22" s="36"/>
      <c r="I22" s="36"/>
      <c r="J22" s="36"/>
      <c r="K22" s="36"/>
      <c r="L22" s="36"/>
      <c r="M22" s="36"/>
      <c r="N22" s="36"/>
      <c r="O22" s="36"/>
      <c r="P22" s="36"/>
      <c r="Q22" s="36"/>
      <c r="R22" s="36"/>
      <c r="S22" s="36"/>
      <c r="T22" s="36"/>
      <c r="U22" s="36"/>
      <c r="V22" s="36"/>
      <c r="W22" s="36"/>
      <c r="X22" s="36"/>
      <c r="Y22" s="36"/>
      <c r="Z22" s="37"/>
      <c r="AA22" s="37"/>
      <c r="AB22" s="37"/>
      <c r="AC22" s="37"/>
      <c r="AD22" s="37"/>
      <c r="AE22" s="297"/>
      <c r="AF22" s="297"/>
      <c r="AG22" s="297"/>
      <c r="AH22" s="297"/>
      <c r="AI22" s="297"/>
      <c r="AJ22" s="37"/>
      <c r="AK22" s="37"/>
      <c r="AL22" s="37"/>
      <c r="AM22" s="37"/>
      <c r="AN22" s="37"/>
      <c r="AO22" s="37"/>
      <c r="AP22" s="37"/>
      <c r="AQ22" s="274"/>
    </row>
    <row r="23" spans="1:43" ht="15" customHeight="1">
      <c r="A23" s="294"/>
      <c r="B23" s="627" t="s">
        <v>192</v>
      </c>
      <c r="C23" s="627"/>
      <c r="D23" s="627"/>
      <c r="E23" s="627"/>
      <c r="F23" s="627"/>
      <c r="G23" s="627"/>
      <c r="H23" s="627"/>
      <c r="I23" s="627"/>
      <c r="J23" s="627"/>
      <c r="K23" s="627"/>
      <c r="L23" s="627"/>
      <c r="M23" s="627"/>
      <c r="N23" s="627"/>
      <c r="O23" s="627"/>
      <c r="P23" s="627"/>
      <c r="Q23" s="627"/>
      <c r="R23" s="627"/>
      <c r="S23" s="627"/>
      <c r="T23" s="627"/>
      <c r="U23" s="627"/>
      <c r="V23" s="627"/>
      <c r="W23" s="627"/>
      <c r="X23" s="627"/>
      <c r="Y23" s="627"/>
      <c r="Z23" s="627"/>
      <c r="AA23" s="627"/>
      <c r="AB23" s="627"/>
      <c r="AC23" s="627"/>
      <c r="AD23" s="627"/>
      <c r="AE23" s="629"/>
      <c r="AF23" s="629"/>
      <c r="AG23" s="629"/>
      <c r="AH23" s="629"/>
      <c r="AI23" s="629"/>
      <c r="AJ23" s="627"/>
      <c r="AK23" s="627"/>
      <c r="AL23" s="627"/>
      <c r="AM23" s="627"/>
      <c r="AN23" s="627"/>
      <c r="AO23" s="627"/>
      <c r="AP23" s="627"/>
      <c r="AQ23" s="257"/>
    </row>
    <row r="24" spans="1:43" ht="15" customHeight="1">
      <c r="A24" s="294"/>
      <c r="B24" s="627"/>
      <c r="C24" s="627"/>
      <c r="D24" s="627"/>
      <c r="E24" s="627"/>
      <c r="F24" s="627"/>
      <c r="G24" s="627"/>
      <c r="H24" s="627"/>
      <c r="I24" s="627"/>
      <c r="J24" s="627"/>
      <c r="K24" s="627"/>
      <c r="L24" s="627"/>
      <c r="M24" s="627"/>
      <c r="N24" s="627"/>
      <c r="O24" s="627"/>
      <c r="P24" s="627"/>
      <c r="Q24" s="627"/>
      <c r="R24" s="627"/>
      <c r="S24" s="627"/>
      <c r="T24" s="627"/>
      <c r="U24" s="627"/>
      <c r="V24" s="627"/>
      <c r="W24" s="627"/>
      <c r="X24" s="627"/>
      <c r="Y24" s="627"/>
      <c r="Z24" s="627"/>
      <c r="AA24" s="627"/>
      <c r="AB24" s="627"/>
      <c r="AC24" s="627"/>
      <c r="AD24" s="627"/>
      <c r="AE24" s="629"/>
      <c r="AF24" s="629"/>
      <c r="AG24" s="629"/>
      <c r="AH24" s="629"/>
      <c r="AI24" s="629"/>
      <c r="AJ24" s="627"/>
      <c r="AK24" s="627"/>
      <c r="AL24" s="627"/>
      <c r="AM24" s="627"/>
      <c r="AN24" s="627"/>
      <c r="AO24" s="627"/>
      <c r="AP24" s="627"/>
      <c r="AQ24" s="257"/>
    </row>
    <row r="25" spans="1:43" ht="15" customHeight="1">
      <c r="A25" s="294"/>
      <c r="B25" s="627"/>
      <c r="C25" s="627"/>
      <c r="D25" s="627"/>
      <c r="E25" s="627"/>
      <c r="F25" s="627"/>
      <c r="G25" s="627"/>
      <c r="H25" s="627"/>
      <c r="I25" s="627"/>
      <c r="J25" s="627"/>
      <c r="K25" s="627"/>
      <c r="L25" s="627"/>
      <c r="M25" s="627"/>
      <c r="N25" s="627"/>
      <c r="O25" s="627"/>
      <c r="P25" s="627"/>
      <c r="Q25" s="627"/>
      <c r="R25" s="627"/>
      <c r="S25" s="627"/>
      <c r="T25" s="627"/>
      <c r="U25" s="627"/>
      <c r="V25" s="627"/>
      <c r="W25" s="627"/>
      <c r="X25" s="627"/>
      <c r="Y25" s="627"/>
      <c r="Z25" s="627"/>
      <c r="AA25" s="627"/>
      <c r="AB25" s="627"/>
      <c r="AC25" s="627"/>
      <c r="AD25" s="627"/>
      <c r="AE25" s="629"/>
      <c r="AF25" s="629"/>
      <c r="AG25" s="629"/>
      <c r="AH25" s="629"/>
      <c r="AI25" s="629"/>
      <c r="AJ25" s="627"/>
      <c r="AK25" s="627"/>
      <c r="AL25" s="627"/>
      <c r="AM25" s="627"/>
      <c r="AN25" s="627"/>
      <c r="AO25" s="627"/>
      <c r="AP25" s="627"/>
      <c r="AQ25" s="257"/>
    </row>
    <row r="26" spans="1:43" ht="12" customHeight="1">
      <c r="A26" s="294"/>
      <c r="B26" s="627"/>
      <c r="C26" s="627"/>
      <c r="D26" s="627"/>
      <c r="E26" s="627"/>
      <c r="F26" s="627"/>
      <c r="G26" s="627"/>
      <c r="H26" s="627"/>
      <c r="I26" s="627"/>
      <c r="J26" s="627"/>
      <c r="K26" s="627"/>
      <c r="L26" s="627"/>
      <c r="M26" s="627"/>
      <c r="N26" s="627"/>
      <c r="O26" s="627"/>
      <c r="P26" s="627"/>
      <c r="Q26" s="627"/>
      <c r="R26" s="627"/>
      <c r="S26" s="627"/>
      <c r="T26" s="627"/>
      <c r="U26" s="627"/>
      <c r="V26" s="627"/>
      <c r="W26" s="627"/>
      <c r="X26" s="627"/>
      <c r="Y26" s="627"/>
      <c r="Z26" s="627"/>
      <c r="AA26" s="627"/>
      <c r="AB26" s="627"/>
      <c r="AC26" s="627"/>
      <c r="AD26" s="627"/>
      <c r="AE26" s="627"/>
      <c r="AF26" s="627"/>
      <c r="AG26" s="627"/>
      <c r="AH26" s="627"/>
      <c r="AI26" s="627"/>
      <c r="AJ26" s="627"/>
      <c r="AK26" s="627"/>
      <c r="AL26" s="627"/>
      <c r="AM26" s="627"/>
      <c r="AN26" s="627"/>
      <c r="AO26" s="627"/>
      <c r="AP26" s="627"/>
      <c r="AQ26" s="257"/>
    </row>
    <row r="27" spans="1:43" ht="15" customHeight="1">
      <c r="A27" s="294"/>
      <c r="B27" s="627"/>
      <c r="C27" s="627"/>
      <c r="D27" s="627"/>
      <c r="E27" s="627"/>
      <c r="F27" s="627"/>
      <c r="G27" s="627"/>
      <c r="H27" s="627"/>
      <c r="I27" s="627"/>
      <c r="J27" s="627"/>
      <c r="K27" s="627"/>
      <c r="L27" s="627"/>
      <c r="M27" s="627"/>
      <c r="N27" s="627"/>
      <c r="O27" s="627"/>
      <c r="P27" s="627"/>
      <c r="Q27" s="627"/>
      <c r="R27" s="627"/>
      <c r="S27" s="627"/>
      <c r="T27" s="627"/>
      <c r="U27" s="627"/>
      <c r="V27" s="627"/>
      <c r="W27" s="627"/>
      <c r="X27" s="627"/>
      <c r="Y27" s="627"/>
      <c r="Z27" s="627"/>
      <c r="AA27" s="627"/>
      <c r="AB27" s="627"/>
      <c r="AC27" s="627"/>
      <c r="AD27" s="627"/>
      <c r="AE27" s="627"/>
      <c r="AF27" s="627"/>
      <c r="AG27" s="627"/>
      <c r="AH27" s="627"/>
      <c r="AI27" s="627"/>
      <c r="AJ27" s="627"/>
      <c r="AK27" s="627"/>
      <c r="AL27" s="627"/>
      <c r="AM27" s="627"/>
      <c r="AN27" s="627"/>
      <c r="AO27" s="627"/>
      <c r="AP27" s="627"/>
      <c r="AQ27" s="274"/>
    </row>
    <row r="28" spans="1:43" ht="12" customHeight="1">
      <c r="A28" s="294"/>
      <c r="B28" s="73"/>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274"/>
    </row>
    <row r="29" spans="1:43" ht="15" customHeight="1">
      <c r="A29" s="294"/>
      <c r="B29" s="73"/>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601" t="s">
        <v>71</v>
      </c>
      <c r="AG29" s="601"/>
      <c r="AH29" s="601"/>
      <c r="AI29" s="601"/>
      <c r="AJ29" s="601"/>
      <c r="AK29" s="601"/>
      <c r="AL29" s="601"/>
      <c r="AM29" s="601"/>
      <c r="AN29" s="601"/>
      <c r="AO29" s="601"/>
      <c r="AP29" s="601"/>
      <c r="AQ29" s="79"/>
    </row>
    <row r="30" spans="1:43" ht="15" customHeight="1">
      <c r="A30" s="294"/>
      <c r="B30" s="73"/>
      <c r="C30" s="73"/>
      <c r="D30" s="73"/>
      <c r="E30" s="73"/>
      <c r="F30" s="73"/>
      <c r="G30" s="73"/>
      <c r="H30" s="73"/>
      <c r="I30" s="73"/>
      <c r="J30" s="73"/>
      <c r="K30" s="599"/>
      <c r="L30" s="599"/>
      <c r="M30" s="599"/>
      <c r="N30" s="599"/>
      <c r="O30" s="599"/>
      <c r="P30" s="599"/>
      <c r="Q30" s="599"/>
      <c r="R30" s="599"/>
      <c r="S30" s="599"/>
      <c r="T30" s="599"/>
      <c r="U30" s="599"/>
      <c r="V30" s="599"/>
      <c r="W30" s="599"/>
      <c r="X30" s="599"/>
      <c r="Y30" s="599"/>
      <c r="Z30" s="599"/>
      <c r="AA30" s="599"/>
      <c r="AB30" s="599"/>
      <c r="AC30" s="599"/>
      <c r="AD30" s="599"/>
      <c r="AE30" s="599"/>
      <c r="AF30" s="599"/>
      <c r="AG30" s="599"/>
      <c r="AH30" s="599"/>
      <c r="AI30" s="73"/>
      <c r="AJ30" s="73"/>
      <c r="AK30" s="73"/>
      <c r="AL30" s="73"/>
      <c r="AM30" s="73"/>
      <c r="AN30" s="73"/>
      <c r="AO30" s="73"/>
      <c r="AP30" s="73"/>
      <c r="AQ30" s="274"/>
    </row>
    <row r="31" spans="1:43" ht="15" customHeight="1">
      <c r="A31" s="294"/>
      <c r="B31" s="628" t="s">
        <v>24</v>
      </c>
      <c r="C31" s="628"/>
      <c r="D31" s="420" t="s">
        <v>25</v>
      </c>
      <c r="E31" s="420"/>
      <c r="F31" s="420"/>
      <c r="G31" s="420"/>
      <c r="H31" s="39" t="s">
        <v>17</v>
      </c>
      <c r="I31" s="73"/>
      <c r="J31" s="73"/>
      <c r="K31" s="599"/>
      <c r="L31" s="599"/>
      <c r="M31" s="599"/>
      <c r="N31" s="599"/>
      <c r="O31" s="599"/>
      <c r="P31" s="599"/>
      <c r="Q31" s="599"/>
      <c r="R31" s="599"/>
      <c r="S31" s="599"/>
      <c r="T31" s="599"/>
      <c r="U31" s="599"/>
      <c r="V31" s="599"/>
      <c r="W31" s="599"/>
      <c r="X31" s="599"/>
      <c r="Y31" s="599"/>
      <c r="Z31" s="599"/>
      <c r="AA31" s="599"/>
      <c r="AB31" s="599"/>
      <c r="AC31" s="599"/>
      <c r="AD31" s="599"/>
      <c r="AE31" s="599"/>
      <c r="AF31" s="599"/>
      <c r="AG31" s="599"/>
      <c r="AH31" s="599"/>
      <c r="AI31" s="38"/>
      <c r="AJ31" s="38"/>
      <c r="AK31" s="38"/>
      <c r="AL31" s="38"/>
      <c r="AM31" s="38"/>
      <c r="AN31" s="38"/>
      <c r="AO31" s="38"/>
      <c r="AP31" s="38"/>
      <c r="AQ31" s="274"/>
    </row>
    <row r="32" spans="1:43" ht="15" customHeight="1">
      <c r="A32" s="294"/>
      <c r="B32" s="628"/>
      <c r="C32" s="628"/>
      <c r="D32" s="73"/>
      <c r="E32" s="73"/>
      <c r="F32" s="73"/>
      <c r="G32" s="73"/>
      <c r="H32" s="73"/>
      <c r="I32" s="73"/>
      <c r="J32" s="73"/>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274"/>
    </row>
    <row r="33" spans="1:43" ht="15" customHeight="1">
      <c r="A33" s="294"/>
      <c r="B33" s="628"/>
      <c r="C33" s="628"/>
      <c r="D33" s="420" t="s">
        <v>26</v>
      </c>
      <c r="E33" s="420"/>
      <c r="F33" s="420"/>
      <c r="G33" s="420"/>
      <c r="H33" s="73"/>
      <c r="I33" s="73"/>
      <c r="J33" s="73"/>
      <c r="K33" s="599"/>
      <c r="L33" s="599"/>
      <c r="M33" s="599"/>
      <c r="N33" s="599"/>
      <c r="O33" s="599"/>
      <c r="P33" s="599"/>
      <c r="Q33" s="599"/>
      <c r="R33" s="599"/>
      <c r="S33" s="599"/>
      <c r="T33" s="599"/>
      <c r="U33" s="599"/>
      <c r="V33" s="599"/>
      <c r="W33" s="599"/>
      <c r="X33" s="599"/>
      <c r="Y33" s="599"/>
      <c r="Z33" s="599"/>
      <c r="AA33" s="599"/>
      <c r="AB33" s="38"/>
      <c r="AC33" s="600" t="s">
        <v>3</v>
      </c>
      <c r="AD33" s="600"/>
      <c r="AF33" s="40"/>
      <c r="AG33" s="40"/>
      <c r="AH33" s="73"/>
      <c r="AI33" s="73"/>
      <c r="AJ33" s="73"/>
      <c r="AK33" s="73"/>
      <c r="AL33" s="73"/>
      <c r="AM33" s="73"/>
      <c r="AN33" s="73"/>
      <c r="AO33" s="73"/>
      <c r="AP33" s="73"/>
      <c r="AQ33" s="274"/>
    </row>
    <row r="34" spans="1:43" ht="15" customHeight="1">
      <c r="A34" s="294"/>
      <c r="B34" s="73"/>
      <c r="C34" s="73"/>
      <c r="D34" s="73"/>
      <c r="E34" s="73"/>
      <c r="F34" s="73"/>
      <c r="G34" s="73"/>
      <c r="H34" s="39" t="s">
        <v>13</v>
      </c>
      <c r="I34" s="73"/>
      <c r="J34" s="73"/>
      <c r="K34" s="599"/>
      <c r="L34" s="599"/>
      <c r="M34" s="599"/>
      <c r="N34" s="599"/>
      <c r="O34" s="599"/>
      <c r="P34" s="599"/>
      <c r="Q34" s="599"/>
      <c r="R34" s="599"/>
      <c r="S34" s="599"/>
      <c r="T34" s="599"/>
      <c r="U34" s="599"/>
      <c r="V34" s="599"/>
      <c r="W34" s="599"/>
      <c r="X34" s="599"/>
      <c r="Y34" s="599"/>
      <c r="Z34" s="599"/>
      <c r="AA34" s="599"/>
      <c r="AB34" s="38"/>
      <c r="AC34" s="600"/>
      <c r="AD34" s="600"/>
      <c r="AE34" s="40"/>
      <c r="AF34" s="40"/>
      <c r="AG34" s="40"/>
      <c r="AH34" s="38"/>
      <c r="AI34" s="38"/>
      <c r="AJ34" s="38"/>
      <c r="AK34" s="40"/>
      <c r="AL34" s="40"/>
      <c r="AM34" s="40"/>
      <c r="AN34" s="73"/>
      <c r="AO34" s="73"/>
      <c r="AP34" s="73"/>
      <c r="AQ34" s="274"/>
    </row>
    <row r="35" spans="1:43" ht="15" customHeight="1" thickBot="1">
      <c r="A35" s="294"/>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274"/>
    </row>
    <row r="36" spans="1:43" ht="5.25" customHeight="1" thickBot="1">
      <c r="A36" s="295"/>
      <c r="B36" s="296"/>
      <c r="C36" s="296"/>
      <c r="D36" s="296"/>
      <c r="E36" s="296"/>
      <c r="F36" s="296"/>
      <c r="G36" s="296"/>
      <c r="H36" s="296"/>
      <c r="I36" s="296"/>
      <c r="J36" s="296"/>
      <c r="K36" s="296"/>
      <c r="L36" s="296"/>
      <c r="M36" s="296"/>
      <c r="N36" s="296"/>
      <c r="O36" s="296"/>
      <c r="P36" s="296"/>
      <c r="Q36" s="296"/>
      <c r="R36" s="296"/>
      <c r="S36" s="296"/>
      <c r="T36" s="296"/>
      <c r="U36" s="296"/>
      <c r="V36" s="296"/>
      <c r="W36" s="296"/>
      <c r="X36" s="296"/>
      <c r="Y36" s="296"/>
      <c r="Z36" s="296"/>
      <c r="AA36" s="296"/>
      <c r="AB36" s="296"/>
      <c r="AC36" s="296"/>
      <c r="AD36" s="296"/>
      <c r="AE36" s="296"/>
      <c r="AF36" s="296"/>
      <c r="AG36" s="296"/>
      <c r="AH36" s="296"/>
      <c r="AI36" s="296"/>
      <c r="AJ36" s="296"/>
      <c r="AK36" s="296"/>
      <c r="AL36" s="296"/>
      <c r="AM36" s="296"/>
      <c r="AN36" s="296"/>
      <c r="AO36" s="296"/>
      <c r="AP36" s="296"/>
      <c r="AQ36" s="295"/>
    </row>
    <row r="37" spans="1:43" ht="12" customHeight="1">
      <c r="A37" s="294"/>
      <c r="B37" s="234"/>
      <c r="C37" s="234"/>
      <c r="D37" s="234"/>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N37" s="234"/>
      <c r="AO37" s="234"/>
      <c r="AP37" s="234"/>
      <c r="AQ37" s="274"/>
    </row>
    <row r="38" spans="1:43" ht="15" customHeight="1">
      <c r="A38" s="294"/>
      <c r="B38" s="402" t="s">
        <v>78</v>
      </c>
      <c r="C38" s="402"/>
      <c r="D38" s="402"/>
      <c r="E38" s="402"/>
      <c r="F38" s="402"/>
      <c r="G38" s="402"/>
      <c r="H38" s="402"/>
      <c r="I38" s="402"/>
      <c r="J38" s="402"/>
      <c r="K38" s="402"/>
      <c r="L38" s="402"/>
      <c r="M38" s="402"/>
      <c r="N38" s="402"/>
      <c r="O38" s="402"/>
      <c r="P38" s="402"/>
      <c r="Q38" s="402"/>
      <c r="R38" s="402"/>
      <c r="S38" s="402"/>
      <c r="T38" s="402"/>
      <c r="U38" s="402"/>
      <c r="V38" s="402"/>
      <c r="W38" s="402"/>
      <c r="X38" s="402"/>
      <c r="Y38" s="402"/>
      <c r="Z38" s="402"/>
      <c r="AA38" s="402"/>
      <c r="AB38" s="402"/>
      <c r="AC38" s="402"/>
      <c r="AD38" s="402"/>
      <c r="AE38" s="402"/>
      <c r="AF38" s="402"/>
      <c r="AG38" s="402"/>
      <c r="AH38" s="402"/>
      <c r="AI38" s="402"/>
      <c r="AJ38" s="402"/>
      <c r="AK38" s="402"/>
      <c r="AL38" s="402"/>
      <c r="AM38" s="402"/>
      <c r="AN38" s="402"/>
      <c r="AO38" s="402"/>
      <c r="AP38" s="402"/>
      <c r="AQ38" s="274"/>
    </row>
    <row r="39" spans="1:43" ht="15" customHeight="1">
      <c r="A39" s="294"/>
      <c r="B39" s="36"/>
      <c r="C39" s="36"/>
      <c r="D39" s="36"/>
      <c r="E39" s="36"/>
      <c r="F39" s="36"/>
      <c r="G39" s="36"/>
      <c r="H39" s="36"/>
      <c r="I39" s="36"/>
      <c r="J39" s="36"/>
      <c r="K39" s="36"/>
      <c r="L39" s="36"/>
      <c r="M39" s="36"/>
      <c r="N39" s="36"/>
      <c r="O39" s="36"/>
      <c r="P39" s="36"/>
      <c r="Q39" s="36"/>
      <c r="R39" s="36"/>
      <c r="S39" s="36"/>
      <c r="T39" s="36"/>
      <c r="U39" s="36"/>
      <c r="V39" s="36"/>
      <c r="W39" s="36"/>
      <c r="X39" s="36"/>
      <c r="Y39" s="36"/>
      <c r="Z39" s="37"/>
      <c r="AA39" s="37"/>
      <c r="AB39" s="37"/>
      <c r="AC39" s="37"/>
      <c r="AD39" s="37"/>
      <c r="AE39" s="37"/>
      <c r="AF39" s="37"/>
      <c r="AG39" s="37"/>
      <c r="AH39" s="37"/>
      <c r="AI39" s="37"/>
      <c r="AJ39" s="37"/>
      <c r="AK39" s="37"/>
      <c r="AL39" s="37"/>
      <c r="AM39" s="37"/>
      <c r="AN39" s="37"/>
      <c r="AO39" s="37"/>
      <c r="AP39" s="37"/>
      <c r="AQ39" s="274"/>
    </row>
    <row r="40" spans="1:43" ht="15" customHeight="1">
      <c r="A40" s="294"/>
      <c r="B40" s="627" t="s">
        <v>174</v>
      </c>
      <c r="C40" s="627"/>
      <c r="D40" s="627"/>
      <c r="E40" s="627"/>
      <c r="F40" s="627"/>
      <c r="G40" s="627"/>
      <c r="H40" s="627"/>
      <c r="I40" s="627"/>
      <c r="J40" s="627"/>
      <c r="K40" s="627"/>
      <c r="L40" s="627"/>
      <c r="M40" s="627"/>
      <c r="N40" s="627"/>
      <c r="O40" s="627"/>
      <c r="P40" s="627"/>
      <c r="Q40" s="627"/>
      <c r="R40" s="627"/>
      <c r="S40" s="627"/>
      <c r="T40" s="627"/>
      <c r="U40" s="627"/>
      <c r="V40" s="627"/>
      <c r="W40" s="627"/>
      <c r="X40" s="627"/>
      <c r="Y40" s="627"/>
      <c r="Z40" s="627"/>
      <c r="AA40" s="627"/>
      <c r="AB40" s="627"/>
      <c r="AC40" s="627"/>
      <c r="AD40" s="627"/>
      <c r="AE40" s="627"/>
      <c r="AF40" s="627"/>
      <c r="AG40" s="627"/>
      <c r="AH40" s="627"/>
      <c r="AI40" s="627"/>
      <c r="AJ40" s="627"/>
      <c r="AK40" s="627"/>
      <c r="AL40" s="627"/>
      <c r="AM40" s="627"/>
      <c r="AN40" s="627"/>
      <c r="AO40" s="627"/>
      <c r="AP40" s="627"/>
      <c r="AQ40" s="257"/>
    </row>
    <row r="41" spans="1:43" ht="15" customHeight="1">
      <c r="A41" s="294"/>
      <c r="B41" s="627"/>
      <c r="C41" s="627"/>
      <c r="D41" s="627"/>
      <c r="E41" s="627"/>
      <c r="F41" s="627"/>
      <c r="G41" s="627"/>
      <c r="H41" s="627"/>
      <c r="I41" s="627"/>
      <c r="J41" s="627"/>
      <c r="K41" s="627"/>
      <c r="L41" s="627"/>
      <c r="M41" s="627"/>
      <c r="N41" s="627"/>
      <c r="O41" s="627"/>
      <c r="P41" s="627"/>
      <c r="Q41" s="627"/>
      <c r="R41" s="627"/>
      <c r="S41" s="627"/>
      <c r="T41" s="627"/>
      <c r="U41" s="627"/>
      <c r="V41" s="627"/>
      <c r="W41" s="627"/>
      <c r="X41" s="627"/>
      <c r="Y41" s="627"/>
      <c r="Z41" s="627"/>
      <c r="AA41" s="627"/>
      <c r="AB41" s="627"/>
      <c r="AC41" s="627"/>
      <c r="AD41" s="627"/>
      <c r="AE41" s="627"/>
      <c r="AF41" s="627"/>
      <c r="AG41" s="627"/>
      <c r="AH41" s="627"/>
      <c r="AI41" s="627"/>
      <c r="AJ41" s="627"/>
      <c r="AK41" s="627"/>
      <c r="AL41" s="627"/>
      <c r="AM41" s="627"/>
      <c r="AN41" s="627"/>
      <c r="AO41" s="627"/>
      <c r="AP41" s="627"/>
      <c r="AQ41" s="274"/>
    </row>
    <row r="42" spans="1:43" ht="15" customHeight="1">
      <c r="A42" s="294"/>
      <c r="B42" s="627"/>
      <c r="C42" s="627"/>
      <c r="D42" s="627"/>
      <c r="E42" s="627"/>
      <c r="F42" s="627"/>
      <c r="G42" s="627"/>
      <c r="H42" s="627"/>
      <c r="I42" s="627"/>
      <c r="J42" s="627"/>
      <c r="K42" s="627"/>
      <c r="L42" s="627"/>
      <c r="M42" s="627"/>
      <c r="N42" s="627"/>
      <c r="O42" s="627"/>
      <c r="P42" s="627"/>
      <c r="Q42" s="627"/>
      <c r="R42" s="627"/>
      <c r="S42" s="627"/>
      <c r="T42" s="627"/>
      <c r="U42" s="627"/>
      <c r="V42" s="627"/>
      <c r="W42" s="627"/>
      <c r="X42" s="627"/>
      <c r="Y42" s="627"/>
      <c r="Z42" s="627"/>
      <c r="AA42" s="627"/>
      <c r="AB42" s="627"/>
      <c r="AC42" s="627"/>
      <c r="AD42" s="627"/>
      <c r="AE42" s="627"/>
      <c r="AF42" s="627"/>
      <c r="AG42" s="627"/>
      <c r="AH42" s="627"/>
      <c r="AI42" s="627"/>
      <c r="AJ42" s="627"/>
      <c r="AK42" s="627"/>
      <c r="AL42" s="627"/>
      <c r="AM42" s="627"/>
      <c r="AN42" s="627"/>
      <c r="AO42" s="627"/>
      <c r="AP42" s="627"/>
      <c r="AQ42" s="274"/>
    </row>
    <row r="43" spans="1:43" ht="12" customHeight="1">
      <c r="A43" s="294"/>
      <c r="B43" s="73"/>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274"/>
    </row>
    <row r="44" spans="1:43" ht="15" customHeight="1">
      <c r="A44" s="294"/>
      <c r="B44" s="73"/>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601" t="s">
        <v>71</v>
      </c>
      <c r="AG44" s="601"/>
      <c r="AH44" s="601"/>
      <c r="AI44" s="601"/>
      <c r="AJ44" s="601"/>
      <c r="AK44" s="601"/>
      <c r="AL44" s="601"/>
      <c r="AM44" s="601"/>
      <c r="AN44" s="601"/>
      <c r="AO44" s="601"/>
      <c r="AP44" s="601"/>
      <c r="AQ44" s="79"/>
    </row>
    <row r="45" spans="1:43" ht="12" customHeight="1">
      <c r="A45" s="294"/>
      <c r="B45" s="73"/>
      <c r="C45" s="73"/>
      <c r="D45" s="73"/>
      <c r="E45" s="73"/>
      <c r="F45" s="73"/>
      <c r="G45" s="73"/>
      <c r="H45" s="73"/>
      <c r="I45" s="73"/>
      <c r="J45" s="73"/>
      <c r="K45" s="599"/>
      <c r="L45" s="599"/>
      <c r="M45" s="599"/>
      <c r="N45" s="599"/>
      <c r="O45" s="599"/>
      <c r="P45" s="599"/>
      <c r="Q45" s="599"/>
      <c r="R45" s="599"/>
      <c r="S45" s="599"/>
      <c r="T45" s="599"/>
      <c r="U45" s="599"/>
      <c r="V45" s="599"/>
      <c r="W45" s="599"/>
      <c r="X45" s="599"/>
      <c r="Y45" s="599"/>
      <c r="Z45" s="599"/>
      <c r="AA45" s="599"/>
      <c r="AB45" s="599"/>
      <c r="AC45" s="599"/>
      <c r="AD45" s="599"/>
      <c r="AE45" s="599"/>
      <c r="AF45" s="599"/>
      <c r="AG45" s="599"/>
      <c r="AH45" s="599"/>
      <c r="AI45" s="73"/>
      <c r="AJ45" s="73"/>
      <c r="AK45" s="73"/>
      <c r="AL45" s="73"/>
      <c r="AM45" s="73"/>
      <c r="AN45" s="73"/>
      <c r="AO45" s="73"/>
      <c r="AP45" s="73"/>
      <c r="AQ45" s="274"/>
    </row>
    <row r="46" spans="1:43" ht="15" customHeight="1">
      <c r="A46" s="294"/>
      <c r="B46" s="599" t="s">
        <v>18</v>
      </c>
      <c r="C46" s="599"/>
      <c r="D46" s="599"/>
      <c r="E46" s="599"/>
      <c r="F46" s="599"/>
      <c r="G46" s="73"/>
      <c r="H46" s="39" t="s">
        <v>17</v>
      </c>
      <c r="I46" s="73"/>
      <c r="J46" s="73"/>
      <c r="K46" s="599"/>
      <c r="L46" s="599"/>
      <c r="M46" s="599"/>
      <c r="N46" s="599"/>
      <c r="O46" s="599"/>
      <c r="P46" s="599"/>
      <c r="Q46" s="599"/>
      <c r="R46" s="599"/>
      <c r="S46" s="599"/>
      <c r="T46" s="599"/>
      <c r="U46" s="599"/>
      <c r="V46" s="599"/>
      <c r="W46" s="599"/>
      <c r="X46" s="599"/>
      <c r="Y46" s="599"/>
      <c r="Z46" s="599"/>
      <c r="AA46" s="599"/>
      <c r="AB46" s="599"/>
      <c r="AC46" s="599"/>
      <c r="AD46" s="599"/>
      <c r="AE46" s="599"/>
      <c r="AF46" s="599"/>
      <c r="AG46" s="599"/>
      <c r="AH46" s="599"/>
      <c r="AI46" s="38"/>
      <c r="AJ46" s="38"/>
      <c r="AK46" s="38"/>
      <c r="AL46" s="38"/>
      <c r="AM46" s="38"/>
      <c r="AN46" s="38"/>
      <c r="AO46" s="38"/>
      <c r="AP46" s="38"/>
      <c r="AQ46" s="274"/>
    </row>
    <row r="47" spans="1:43" ht="15" customHeight="1">
      <c r="A47" s="294"/>
      <c r="B47" s="73"/>
      <c r="C47" s="73"/>
      <c r="D47" s="73"/>
      <c r="E47" s="73"/>
      <c r="F47" s="73"/>
      <c r="G47" s="73"/>
      <c r="H47" s="73"/>
      <c r="I47" s="73"/>
      <c r="J47" s="73"/>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274"/>
    </row>
    <row r="48" spans="1:43" ht="15" customHeight="1">
      <c r="A48" s="294"/>
      <c r="B48" s="73"/>
      <c r="C48" s="73"/>
      <c r="D48" s="73"/>
      <c r="E48" s="73"/>
      <c r="F48" s="73"/>
      <c r="G48" s="73"/>
      <c r="H48" s="73"/>
      <c r="I48" s="73"/>
      <c r="J48" s="73"/>
      <c r="K48" s="599"/>
      <c r="L48" s="599"/>
      <c r="M48" s="599"/>
      <c r="N48" s="599"/>
      <c r="O48" s="599"/>
      <c r="P48" s="599"/>
      <c r="Q48" s="599"/>
      <c r="R48" s="599"/>
      <c r="S48" s="599"/>
      <c r="T48" s="599"/>
      <c r="U48" s="599"/>
      <c r="V48" s="599"/>
      <c r="W48" s="599"/>
      <c r="X48" s="599"/>
      <c r="Y48" s="599"/>
      <c r="Z48" s="599"/>
      <c r="AA48" s="599"/>
      <c r="AB48" s="38"/>
      <c r="AC48" s="600" t="s">
        <v>3</v>
      </c>
      <c r="AD48" s="600"/>
      <c r="AF48" s="40"/>
      <c r="AG48" s="40"/>
      <c r="AH48" s="73"/>
      <c r="AI48" s="73"/>
      <c r="AJ48" s="73"/>
      <c r="AK48" s="73"/>
      <c r="AL48" s="73"/>
      <c r="AM48" s="73"/>
      <c r="AN48" s="73"/>
      <c r="AO48" s="73"/>
      <c r="AP48" s="73"/>
      <c r="AQ48" s="274"/>
    </row>
    <row r="49" spans="1:43" ht="15" customHeight="1">
      <c r="A49" s="294"/>
      <c r="B49" s="73"/>
      <c r="C49" s="73"/>
      <c r="D49" s="73"/>
      <c r="E49" s="73"/>
      <c r="F49" s="73"/>
      <c r="G49" s="73"/>
      <c r="H49" s="39" t="s">
        <v>13</v>
      </c>
      <c r="I49" s="73"/>
      <c r="J49" s="73"/>
      <c r="K49" s="599"/>
      <c r="L49" s="599"/>
      <c r="M49" s="599"/>
      <c r="N49" s="599"/>
      <c r="O49" s="599"/>
      <c r="P49" s="599"/>
      <c r="Q49" s="599"/>
      <c r="R49" s="599"/>
      <c r="S49" s="599"/>
      <c r="T49" s="599"/>
      <c r="U49" s="599"/>
      <c r="V49" s="599"/>
      <c r="W49" s="599"/>
      <c r="X49" s="599"/>
      <c r="Y49" s="599"/>
      <c r="Z49" s="599"/>
      <c r="AA49" s="599"/>
      <c r="AB49" s="38"/>
      <c r="AC49" s="600"/>
      <c r="AD49" s="600"/>
      <c r="AE49" s="40"/>
      <c r="AF49" s="40"/>
      <c r="AG49" s="40"/>
      <c r="AH49" s="38"/>
      <c r="AI49" s="38"/>
      <c r="AJ49" s="38"/>
      <c r="AK49" s="40"/>
      <c r="AL49" s="40"/>
      <c r="AM49" s="40"/>
      <c r="AN49" s="73"/>
      <c r="AO49" s="73"/>
      <c r="AP49" s="73"/>
      <c r="AQ49" s="274"/>
    </row>
    <row r="50" spans="1:43" ht="15" customHeight="1" thickBot="1">
      <c r="A50" s="294"/>
      <c r="B50" s="73"/>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224"/>
      <c r="AL50" s="224"/>
      <c r="AM50" s="224"/>
      <c r="AN50" s="73"/>
      <c r="AO50" s="73"/>
      <c r="AP50" s="73"/>
      <c r="AQ50" s="274"/>
    </row>
    <row r="51" spans="1:43" ht="12" customHeight="1">
      <c r="A51" s="298"/>
      <c r="B51" s="299"/>
      <c r="C51" s="299"/>
      <c r="D51" s="299"/>
      <c r="E51" s="299"/>
      <c r="F51" s="299"/>
      <c r="G51" s="299"/>
      <c r="H51" s="299"/>
      <c r="I51" s="299"/>
      <c r="J51" s="299"/>
      <c r="K51" s="299"/>
      <c r="L51" s="299"/>
      <c r="M51" s="299"/>
      <c r="N51" s="299"/>
      <c r="O51" s="299"/>
      <c r="P51" s="299"/>
      <c r="Q51" s="299"/>
      <c r="R51" s="299"/>
      <c r="S51" s="299"/>
      <c r="T51" s="299"/>
      <c r="U51" s="299"/>
      <c r="V51" s="299"/>
      <c r="W51" s="299"/>
      <c r="X51" s="299"/>
      <c r="Y51" s="299"/>
      <c r="Z51" s="299"/>
      <c r="AA51" s="299"/>
      <c r="AB51" s="299"/>
      <c r="AC51" s="299"/>
      <c r="AD51" s="299"/>
      <c r="AE51" s="299"/>
      <c r="AF51" s="299"/>
      <c r="AG51" s="299"/>
      <c r="AH51" s="299"/>
      <c r="AI51" s="299"/>
      <c r="AJ51" s="299"/>
      <c r="AK51" s="299"/>
      <c r="AL51" s="299"/>
      <c r="AM51" s="299"/>
      <c r="AN51" s="299"/>
      <c r="AO51" s="299"/>
      <c r="AP51" s="299"/>
      <c r="AQ51" s="298"/>
    </row>
    <row r="52" spans="1:43" ht="15" customHeight="1">
      <c r="A52" s="434" t="s">
        <v>79</v>
      </c>
      <c r="B52" s="435"/>
      <c r="C52" s="435"/>
      <c r="D52" s="435"/>
      <c r="E52" s="435"/>
      <c r="F52" s="435"/>
      <c r="G52" s="435"/>
      <c r="H52" s="435"/>
      <c r="I52" s="435"/>
      <c r="J52" s="435"/>
      <c r="K52" s="435"/>
      <c r="L52" s="435"/>
      <c r="M52" s="435"/>
      <c r="N52" s="435"/>
      <c r="O52" s="435"/>
      <c r="P52" s="435"/>
      <c r="Q52" s="435"/>
      <c r="R52" s="435"/>
      <c r="S52" s="435"/>
      <c r="T52" s="435"/>
      <c r="U52" s="435"/>
      <c r="V52" s="435"/>
      <c r="W52" s="435"/>
      <c r="X52" s="435"/>
      <c r="Y52" s="435"/>
      <c r="Z52" s="435"/>
      <c r="AA52" s="435"/>
      <c r="AB52" s="435"/>
      <c r="AC52" s="435"/>
      <c r="AD52" s="435"/>
      <c r="AE52" s="435"/>
      <c r="AF52" s="435"/>
      <c r="AG52" s="435"/>
      <c r="AH52" s="435"/>
      <c r="AI52" s="435"/>
      <c r="AJ52" s="435"/>
      <c r="AK52" s="435"/>
      <c r="AL52" s="435"/>
      <c r="AM52" s="435"/>
      <c r="AN52" s="435"/>
      <c r="AO52" s="435"/>
      <c r="AP52" s="435"/>
      <c r="AQ52" s="436"/>
    </row>
    <row r="53" spans="1:43" ht="12" customHeight="1">
      <c r="A53" s="437"/>
      <c r="B53" s="438"/>
      <c r="C53" s="438"/>
      <c r="D53" s="438"/>
      <c r="E53" s="438"/>
      <c r="F53" s="438"/>
      <c r="G53" s="438"/>
      <c r="H53" s="438"/>
      <c r="I53" s="438"/>
      <c r="J53" s="438"/>
      <c r="K53" s="438"/>
      <c r="L53" s="438"/>
      <c r="M53" s="438"/>
      <c r="N53" s="438"/>
      <c r="O53" s="438"/>
      <c r="P53" s="438"/>
      <c r="Q53" s="438"/>
      <c r="R53" s="438"/>
      <c r="S53" s="438"/>
      <c r="T53" s="438"/>
      <c r="U53" s="438"/>
      <c r="V53" s="438"/>
      <c r="W53" s="438"/>
      <c r="X53" s="438"/>
      <c r="Y53" s="438"/>
      <c r="Z53" s="438"/>
      <c r="AA53" s="438"/>
      <c r="AB53" s="438"/>
      <c r="AC53" s="438"/>
      <c r="AD53" s="438"/>
      <c r="AE53" s="438"/>
      <c r="AF53" s="438"/>
      <c r="AG53" s="438"/>
      <c r="AH53" s="438"/>
      <c r="AI53" s="438"/>
      <c r="AJ53" s="438"/>
      <c r="AK53" s="438"/>
      <c r="AL53" s="438"/>
      <c r="AM53" s="438"/>
      <c r="AN53" s="438"/>
      <c r="AO53" s="438"/>
      <c r="AP53" s="438"/>
      <c r="AQ53" s="439"/>
    </row>
    <row r="54" spans="1:43" ht="12" customHeight="1">
      <c r="A54" s="229"/>
      <c r="B54" s="602" t="s">
        <v>52</v>
      </c>
      <c r="C54" s="602"/>
      <c r="D54" s="602"/>
      <c r="E54" s="602"/>
      <c r="F54" s="602"/>
      <c r="G54" s="602"/>
      <c r="H54" s="602"/>
      <c r="I54" s="602"/>
      <c r="J54" s="154"/>
      <c r="K54" s="633" t="s">
        <v>70</v>
      </c>
      <c r="L54" s="616"/>
      <c r="M54" s="616"/>
      <c r="N54" s="616"/>
      <c r="O54" s="616"/>
      <c r="P54" s="616"/>
      <c r="Q54" s="616"/>
      <c r="R54" s="616"/>
      <c r="S54" s="616"/>
      <c r="T54" s="616"/>
      <c r="U54" s="616"/>
      <c r="V54" s="616"/>
      <c r="W54" s="616"/>
      <c r="X54" s="616"/>
      <c r="Y54" s="616"/>
      <c r="Z54" s="616"/>
      <c r="AA54" s="616"/>
      <c r="AB54" s="616"/>
      <c r="AC54" s="616"/>
      <c r="AD54" s="616"/>
      <c r="AE54" s="616"/>
      <c r="AF54" s="616"/>
      <c r="AG54" s="616"/>
      <c r="AH54" s="616"/>
      <c r="AI54" s="616"/>
      <c r="AJ54" s="616"/>
      <c r="AK54" s="616"/>
      <c r="AL54" s="616"/>
      <c r="AM54" s="616"/>
      <c r="AN54" s="616"/>
      <c r="AO54" s="616"/>
      <c r="AP54" s="616"/>
      <c r="AQ54" s="617"/>
    </row>
    <row r="55" spans="1:43" ht="12" customHeight="1">
      <c r="A55" s="232"/>
      <c r="B55" s="603"/>
      <c r="C55" s="603"/>
      <c r="D55" s="603"/>
      <c r="E55" s="603"/>
      <c r="F55" s="603"/>
      <c r="G55" s="603"/>
      <c r="H55" s="603"/>
      <c r="I55" s="603"/>
      <c r="J55" s="156"/>
      <c r="K55" s="612"/>
      <c r="L55" s="613"/>
      <c r="M55" s="613"/>
      <c r="N55" s="613"/>
      <c r="O55" s="613"/>
      <c r="P55" s="613"/>
      <c r="Q55" s="613"/>
      <c r="R55" s="613"/>
      <c r="S55" s="613"/>
      <c r="T55" s="613"/>
      <c r="U55" s="613"/>
      <c r="V55" s="613"/>
      <c r="W55" s="613"/>
      <c r="X55" s="613"/>
      <c r="Y55" s="613"/>
      <c r="Z55" s="613"/>
      <c r="AA55" s="613"/>
      <c r="AB55" s="613"/>
      <c r="AC55" s="613"/>
      <c r="AD55" s="613"/>
      <c r="AE55" s="613"/>
      <c r="AF55" s="613"/>
      <c r="AG55" s="613"/>
      <c r="AH55" s="613"/>
      <c r="AI55" s="613"/>
      <c r="AJ55" s="613"/>
      <c r="AK55" s="613"/>
      <c r="AL55" s="613"/>
      <c r="AM55" s="613"/>
      <c r="AN55" s="613"/>
      <c r="AO55" s="613"/>
      <c r="AP55" s="613"/>
      <c r="AQ55" s="614"/>
    </row>
    <row r="56" spans="1:43" ht="15" customHeight="1">
      <c r="A56" s="229"/>
      <c r="B56" s="602" t="s">
        <v>53</v>
      </c>
      <c r="C56" s="602"/>
      <c r="D56" s="602"/>
      <c r="E56" s="602"/>
      <c r="F56" s="602"/>
      <c r="G56" s="602"/>
      <c r="H56" s="602"/>
      <c r="I56" s="602"/>
      <c r="J56" s="154"/>
      <c r="K56" s="630" t="s">
        <v>115</v>
      </c>
      <c r="L56" s="631"/>
      <c r="M56" s="631"/>
      <c r="N56" s="631"/>
      <c r="O56" s="631"/>
      <c r="P56" s="631"/>
      <c r="Q56" s="631"/>
      <c r="R56" s="631"/>
      <c r="S56" s="631"/>
      <c r="T56" s="631"/>
      <c r="U56" s="631"/>
      <c r="V56" s="631"/>
      <c r="W56" s="631"/>
      <c r="X56" s="631"/>
      <c r="Y56" s="631"/>
      <c r="Z56" s="631"/>
      <c r="AA56" s="631"/>
      <c r="AB56" s="631"/>
      <c r="AC56" s="631"/>
      <c r="AD56" s="631"/>
      <c r="AE56" s="631"/>
      <c r="AF56" s="631"/>
      <c r="AG56" s="631"/>
      <c r="AH56" s="631"/>
      <c r="AI56" s="631"/>
      <c r="AJ56" s="631"/>
      <c r="AK56" s="631"/>
      <c r="AL56" s="631"/>
      <c r="AM56" s="631"/>
      <c r="AN56" s="631"/>
      <c r="AO56" s="631"/>
      <c r="AP56" s="631"/>
      <c r="AQ56" s="632"/>
    </row>
    <row r="57" spans="1:43" ht="15" customHeight="1">
      <c r="A57" s="232"/>
      <c r="B57" s="603"/>
      <c r="C57" s="603"/>
      <c r="D57" s="603"/>
      <c r="E57" s="603"/>
      <c r="F57" s="603"/>
      <c r="G57" s="603"/>
      <c r="H57" s="603"/>
      <c r="I57" s="603"/>
      <c r="J57" s="156"/>
      <c r="K57" s="612" t="s">
        <v>116</v>
      </c>
      <c r="L57" s="613"/>
      <c r="M57" s="613"/>
      <c r="N57" s="613"/>
      <c r="O57" s="613"/>
      <c r="P57" s="613"/>
      <c r="Q57" s="613"/>
      <c r="R57" s="613"/>
      <c r="S57" s="613"/>
      <c r="T57" s="613"/>
      <c r="U57" s="613"/>
      <c r="V57" s="613"/>
      <c r="W57" s="613"/>
      <c r="X57" s="613"/>
      <c r="Y57" s="613"/>
      <c r="Z57" s="613"/>
      <c r="AA57" s="613"/>
      <c r="AB57" s="613"/>
      <c r="AC57" s="613"/>
      <c r="AD57" s="613"/>
      <c r="AE57" s="613"/>
      <c r="AF57" s="613"/>
      <c r="AG57" s="613"/>
      <c r="AH57" s="613"/>
      <c r="AI57" s="613"/>
      <c r="AJ57" s="613"/>
      <c r="AK57" s="613"/>
      <c r="AL57" s="613"/>
      <c r="AM57" s="613"/>
      <c r="AN57" s="613"/>
      <c r="AO57" s="613"/>
      <c r="AP57" s="613"/>
      <c r="AQ57" s="614"/>
    </row>
    <row r="58" spans="1:43" ht="12" customHeight="1">
      <c r="A58" s="229"/>
      <c r="B58" s="602" t="s">
        <v>54</v>
      </c>
      <c r="C58" s="602"/>
      <c r="D58" s="602"/>
      <c r="E58" s="602"/>
      <c r="F58" s="602"/>
      <c r="G58" s="602"/>
      <c r="H58" s="602"/>
      <c r="I58" s="602"/>
      <c r="J58" s="154"/>
      <c r="K58" s="633" t="s">
        <v>170</v>
      </c>
      <c r="L58" s="616"/>
      <c r="M58" s="616"/>
      <c r="N58" s="616"/>
      <c r="O58" s="616"/>
      <c r="P58" s="616"/>
      <c r="Q58" s="616"/>
      <c r="R58" s="616"/>
      <c r="S58" s="616"/>
      <c r="T58" s="616"/>
      <c r="U58" s="616"/>
      <c r="V58" s="616"/>
      <c r="W58" s="616"/>
      <c r="X58" s="616"/>
      <c r="Y58" s="616"/>
      <c r="Z58" s="616"/>
      <c r="AA58" s="616"/>
      <c r="AB58" s="616"/>
      <c r="AC58" s="616"/>
      <c r="AD58" s="616"/>
      <c r="AE58" s="616"/>
      <c r="AF58" s="616"/>
      <c r="AG58" s="616"/>
      <c r="AH58" s="616"/>
      <c r="AI58" s="616"/>
      <c r="AJ58" s="616"/>
      <c r="AK58" s="616"/>
      <c r="AL58" s="616"/>
      <c r="AM58" s="616"/>
      <c r="AN58" s="616"/>
      <c r="AO58" s="616"/>
      <c r="AP58" s="616"/>
      <c r="AQ58" s="617"/>
    </row>
    <row r="59" spans="1:43" ht="12" customHeight="1">
      <c r="A59" s="290"/>
      <c r="B59" s="603"/>
      <c r="C59" s="603"/>
      <c r="D59" s="603"/>
      <c r="E59" s="603"/>
      <c r="F59" s="603"/>
      <c r="G59" s="603"/>
      <c r="H59" s="603"/>
      <c r="I59" s="603"/>
      <c r="J59" s="156"/>
      <c r="K59" s="612"/>
      <c r="L59" s="613"/>
      <c r="M59" s="613"/>
      <c r="N59" s="613"/>
      <c r="O59" s="613"/>
      <c r="P59" s="613"/>
      <c r="Q59" s="613"/>
      <c r="R59" s="613"/>
      <c r="S59" s="613"/>
      <c r="T59" s="613"/>
      <c r="U59" s="613"/>
      <c r="V59" s="613"/>
      <c r="W59" s="613"/>
      <c r="X59" s="613"/>
      <c r="Y59" s="613"/>
      <c r="Z59" s="613"/>
      <c r="AA59" s="613"/>
      <c r="AB59" s="613"/>
      <c r="AC59" s="613"/>
      <c r="AD59" s="613"/>
      <c r="AE59" s="613"/>
      <c r="AF59" s="613"/>
      <c r="AG59" s="613"/>
      <c r="AH59" s="613"/>
      <c r="AI59" s="613"/>
      <c r="AJ59" s="613"/>
      <c r="AK59" s="613"/>
      <c r="AL59" s="613"/>
      <c r="AM59" s="613"/>
      <c r="AN59" s="613"/>
      <c r="AO59" s="613"/>
      <c r="AP59" s="613"/>
      <c r="AQ59" s="614"/>
    </row>
    <row r="60" spans="1:43" ht="12" customHeight="1" thickBot="1">
      <c r="A60" s="229"/>
      <c r="B60" s="604" t="s">
        <v>55</v>
      </c>
      <c r="C60" s="604"/>
      <c r="D60" s="604"/>
      <c r="E60" s="604"/>
      <c r="F60" s="604"/>
      <c r="G60" s="604"/>
      <c r="H60" s="604"/>
      <c r="I60" s="604"/>
      <c r="J60" s="154"/>
      <c r="K60" s="615" t="s">
        <v>171</v>
      </c>
      <c r="L60" s="616"/>
      <c r="M60" s="616"/>
      <c r="N60" s="616"/>
      <c r="O60" s="616"/>
      <c r="P60" s="616"/>
      <c r="Q60" s="616"/>
      <c r="R60" s="616"/>
      <c r="S60" s="616"/>
      <c r="T60" s="616"/>
      <c r="U60" s="616"/>
      <c r="V60" s="616"/>
      <c r="W60" s="616"/>
      <c r="X60" s="616"/>
      <c r="Y60" s="616"/>
      <c r="Z60" s="616"/>
      <c r="AA60" s="616"/>
      <c r="AB60" s="616"/>
      <c r="AC60" s="616"/>
      <c r="AD60" s="616"/>
      <c r="AE60" s="616"/>
      <c r="AF60" s="616"/>
      <c r="AG60" s="616"/>
      <c r="AH60" s="616"/>
      <c r="AI60" s="616"/>
      <c r="AJ60" s="616"/>
      <c r="AK60" s="616"/>
      <c r="AL60" s="616"/>
      <c r="AM60" s="616"/>
      <c r="AN60" s="616"/>
      <c r="AO60" s="616"/>
      <c r="AP60" s="616"/>
      <c r="AQ60" s="617"/>
    </row>
    <row r="61" spans="1:43" ht="12" customHeight="1">
      <c r="A61" s="232"/>
      <c r="B61" s="603"/>
      <c r="C61" s="603"/>
      <c r="D61" s="603"/>
      <c r="E61" s="603"/>
      <c r="F61" s="603"/>
      <c r="G61" s="603"/>
      <c r="H61" s="603"/>
      <c r="I61" s="603"/>
      <c r="J61" s="156"/>
      <c r="K61" s="612"/>
      <c r="L61" s="613"/>
      <c r="M61" s="613"/>
      <c r="N61" s="613"/>
      <c r="O61" s="613"/>
      <c r="P61" s="613"/>
      <c r="Q61" s="613"/>
      <c r="R61" s="613"/>
      <c r="S61" s="613"/>
      <c r="T61" s="613"/>
      <c r="U61" s="613"/>
      <c r="V61" s="613"/>
      <c r="W61" s="613"/>
      <c r="X61" s="613"/>
      <c r="Y61" s="613"/>
      <c r="Z61" s="613"/>
      <c r="AA61" s="613"/>
      <c r="AB61" s="613"/>
      <c r="AC61" s="613"/>
      <c r="AD61" s="613"/>
      <c r="AE61" s="613"/>
      <c r="AF61" s="613"/>
      <c r="AG61" s="613"/>
      <c r="AH61" s="613"/>
      <c r="AI61" s="613"/>
      <c r="AJ61" s="613"/>
      <c r="AK61" s="613"/>
      <c r="AL61" s="613"/>
      <c r="AM61" s="613"/>
      <c r="AN61" s="613"/>
      <c r="AO61" s="613"/>
      <c r="AP61" s="613"/>
      <c r="AQ61" s="614"/>
    </row>
    <row r="62" spans="1:43" ht="12" customHeight="1">
      <c r="A62" s="229"/>
      <c r="B62" s="602" t="s">
        <v>56</v>
      </c>
      <c r="C62" s="602"/>
      <c r="D62" s="602"/>
      <c r="E62" s="602"/>
      <c r="F62" s="602"/>
      <c r="G62" s="602"/>
      <c r="H62" s="602"/>
      <c r="I62" s="602"/>
      <c r="J62" s="154"/>
      <c r="K62" s="609" t="s">
        <v>69</v>
      </c>
      <c r="L62" s="610"/>
      <c r="M62" s="610"/>
      <c r="N62" s="610"/>
      <c r="O62" s="610"/>
      <c r="P62" s="610"/>
      <c r="Q62" s="610"/>
      <c r="R62" s="610"/>
      <c r="S62" s="610"/>
      <c r="T62" s="610"/>
      <c r="U62" s="610"/>
      <c r="V62" s="610"/>
      <c r="W62" s="610"/>
      <c r="X62" s="610"/>
      <c r="Y62" s="611"/>
      <c r="Z62" s="605" t="s">
        <v>19</v>
      </c>
      <c r="AA62" s="602"/>
      <c r="AB62" s="602"/>
      <c r="AC62" s="602"/>
      <c r="AD62" s="606"/>
      <c r="AE62" s="413"/>
      <c r="AF62" s="414"/>
      <c r="AG62" s="414"/>
      <c r="AH62" s="414"/>
      <c r="AI62" s="414"/>
      <c r="AJ62" s="414"/>
      <c r="AK62" s="414"/>
      <c r="AL62" s="414"/>
      <c r="AM62" s="414"/>
      <c r="AN62" s="414"/>
      <c r="AO62" s="414"/>
      <c r="AP62" s="414"/>
      <c r="AQ62" s="415"/>
    </row>
    <row r="63" spans="1:43" ht="12" customHeight="1">
      <c r="A63" s="290"/>
      <c r="B63" s="603"/>
      <c r="C63" s="603"/>
      <c r="D63" s="603"/>
      <c r="E63" s="603"/>
      <c r="F63" s="603"/>
      <c r="G63" s="603"/>
      <c r="H63" s="603"/>
      <c r="I63" s="603"/>
      <c r="J63" s="156"/>
      <c r="K63" s="612"/>
      <c r="L63" s="613"/>
      <c r="M63" s="613"/>
      <c r="N63" s="613"/>
      <c r="O63" s="613"/>
      <c r="P63" s="613"/>
      <c r="Q63" s="613"/>
      <c r="R63" s="613"/>
      <c r="S63" s="613"/>
      <c r="T63" s="613"/>
      <c r="U63" s="613"/>
      <c r="V63" s="613"/>
      <c r="W63" s="613"/>
      <c r="X63" s="613"/>
      <c r="Y63" s="614"/>
      <c r="Z63" s="607"/>
      <c r="AA63" s="603"/>
      <c r="AB63" s="603"/>
      <c r="AC63" s="603"/>
      <c r="AD63" s="608"/>
      <c r="AE63" s="416"/>
      <c r="AF63" s="417"/>
      <c r="AG63" s="417"/>
      <c r="AH63" s="417"/>
      <c r="AI63" s="417"/>
      <c r="AJ63" s="417"/>
      <c r="AK63" s="417"/>
      <c r="AL63" s="417"/>
      <c r="AM63" s="417"/>
      <c r="AN63" s="417"/>
      <c r="AO63" s="417"/>
      <c r="AP63" s="417"/>
      <c r="AQ63" s="418"/>
    </row>
    <row r="64" spans="1:43" ht="12" customHeight="1">
      <c r="A64" s="232"/>
      <c r="B64" s="602" t="s">
        <v>57</v>
      </c>
      <c r="C64" s="602"/>
      <c r="D64" s="602"/>
      <c r="E64" s="602"/>
      <c r="F64" s="602"/>
      <c r="G64" s="602"/>
      <c r="H64" s="602"/>
      <c r="I64" s="602"/>
      <c r="J64" s="154"/>
      <c r="K64" s="609" t="s">
        <v>69</v>
      </c>
      <c r="L64" s="610"/>
      <c r="M64" s="610"/>
      <c r="N64" s="610"/>
      <c r="O64" s="610"/>
      <c r="P64" s="610"/>
      <c r="Q64" s="610"/>
      <c r="R64" s="610"/>
      <c r="S64" s="610"/>
      <c r="T64" s="610"/>
      <c r="U64" s="610"/>
      <c r="V64" s="610"/>
      <c r="W64" s="610"/>
      <c r="X64" s="610"/>
      <c r="Y64" s="611"/>
      <c r="Z64" s="229"/>
      <c r="AA64" s="230"/>
      <c r="AB64" s="230"/>
      <c r="AC64" s="230"/>
      <c r="AD64" s="230"/>
      <c r="AE64" s="230"/>
      <c r="AF64" s="230"/>
      <c r="AG64" s="230"/>
      <c r="AH64" s="230"/>
      <c r="AI64" s="230"/>
      <c r="AJ64" s="230"/>
      <c r="AK64" s="230"/>
      <c r="AL64" s="230"/>
      <c r="AM64" s="230"/>
      <c r="AN64" s="230"/>
      <c r="AO64" s="230"/>
      <c r="AP64" s="230"/>
      <c r="AQ64" s="231"/>
    </row>
    <row r="65" spans="1:43" ht="12" customHeight="1">
      <c r="A65" s="283"/>
      <c r="B65" s="603"/>
      <c r="C65" s="603"/>
      <c r="D65" s="603"/>
      <c r="E65" s="603"/>
      <c r="F65" s="603"/>
      <c r="G65" s="603"/>
      <c r="H65" s="603"/>
      <c r="I65" s="603"/>
      <c r="J65" s="156"/>
      <c r="K65" s="612"/>
      <c r="L65" s="613"/>
      <c r="M65" s="613"/>
      <c r="N65" s="613"/>
      <c r="O65" s="613"/>
      <c r="P65" s="613"/>
      <c r="Q65" s="613"/>
      <c r="R65" s="613"/>
      <c r="S65" s="613"/>
      <c r="T65" s="613"/>
      <c r="U65" s="613"/>
      <c r="V65" s="613"/>
      <c r="W65" s="613"/>
      <c r="X65" s="613"/>
      <c r="Y65" s="614"/>
      <c r="Z65" s="290"/>
      <c r="AA65" s="260"/>
      <c r="AB65" s="260"/>
      <c r="AC65" s="260"/>
      <c r="AD65" s="260"/>
      <c r="AE65" s="260"/>
      <c r="AF65" s="260"/>
      <c r="AG65" s="260"/>
      <c r="AH65" s="260"/>
      <c r="AI65" s="260"/>
      <c r="AJ65" s="260"/>
      <c r="AK65" s="260"/>
      <c r="AL65" s="260"/>
      <c r="AM65" s="260"/>
      <c r="AN65" s="260"/>
      <c r="AO65" s="260"/>
      <c r="AP65" s="260"/>
      <c r="AQ65" s="289"/>
    </row>
    <row r="66" spans="1:43" ht="12" customHeight="1">
      <c r="B66" s="300"/>
      <c r="C66" s="300"/>
      <c r="D66" s="300"/>
    </row>
    <row r="67" spans="1:43" ht="15" customHeight="1">
      <c r="A67" s="618" t="s">
        <v>158</v>
      </c>
      <c r="B67" s="619"/>
      <c r="C67" s="619"/>
      <c r="D67" s="619"/>
      <c r="E67" s="619"/>
      <c r="F67" s="619"/>
      <c r="G67" s="619"/>
      <c r="H67" s="619"/>
      <c r="I67" s="619"/>
      <c r="J67" s="619"/>
      <c r="K67" s="619"/>
      <c r="L67" s="619"/>
      <c r="M67" s="619"/>
      <c r="N67" s="619"/>
      <c r="O67" s="619"/>
      <c r="P67" s="619"/>
      <c r="Q67" s="619"/>
      <c r="R67" s="619"/>
      <c r="S67" s="619"/>
      <c r="T67" s="619"/>
      <c r="U67" s="619"/>
      <c r="V67" s="619"/>
      <c r="W67" s="619"/>
      <c r="X67" s="619"/>
      <c r="Y67" s="619"/>
      <c r="Z67" s="619"/>
      <c r="AA67" s="619"/>
      <c r="AB67" s="619"/>
      <c r="AC67" s="619"/>
      <c r="AD67" s="619"/>
      <c r="AE67" s="619"/>
      <c r="AF67" s="619"/>
      <c r="AG67" s="619"/>
      <c r="AH67" s="619"/>
      <c r="AI67" s="619"/>
      <c r="AJ67" s="619"/>
      <c r="AK67" s="619"/>
      <c r="AL67" s="619"/>
      <c r="AM67" s="619"/>
      <c r="AN67" s="619"/>
      <c r="AO67" s="619"/>
      <c r="AP67" s="619"/>
      <c r="AQ67" s="620"/>
    </row>
    <row r="68" spans="1:43" ht="15" customHeight="1">
      <c r="A68" s="621"/>
      <c r="B68" s="622"/>
      <c r="C68" s="622"/>
      <c r="D68" s="622"/>
      <c r="E68" s="622"/>
      <c r="F68" s="622"/>
      <c r="G68" s="622"/>
      <c r="H68" s="622"/>
      <c r="I68" s="622"/>
      <c r="J68" s="622"/>
      <c r="K68" s="622"/>
      <c r="L68" s="622"/>
      <c r="M68" s="622"/>
      <c r="N68" s="622"/>
      <c r="O68" s="622"/>
      <c r="P68" s="622"/>
      <c r="Q68" s="622"/>
      <c r="R68" s="622"/>
      <c r="S68" s="622"/>
      <c r="T68" s="622"/>
      <c r="U68" s="622"/>
      <c r="V68" s="622"/>
      <c r="W68" s="622"/>
      <c r="X68" s="622"/>
      <c r="Y68" s="622"/>
      <c r="Z68" s="622"/>
      <c r="AA68" s="622"/>
      <c r="AB68" s="622"/>
      <c r="AC68" s="622"/>
      <c r="AD68" s="622"/>
      <c r="AE68" s="622"/>
      <c r="AF68" s="622"/>
      <c r="AG68" s="622"/>
      <c r="AH68" s="622"/>
      <c r="AI68" s="622"/>
      <c r="AJ68" s="622"/>
      <c r="AK68" s="622"/>
      <c r="AL68" s="622"/>
      <c r="AM68" s="622"/>
      <c r="AN68" s="622"/>
      <c r="AO68" s="622"/>
      <c r="AP68" s="622"/>
      <c r="AQ68" s="623"/>
    </row>
    <row r="69" spans="1:43" ht="12" customHeight="1">
      <c r="A69" s="621"/>
      <c r="B69" s="622"/>
      <c r="C69" s="622"/>
      <c r="D69" s="622"/>
      <c r="E69" s="622"/>
      <c r="F69" s="622"/>
      <c r="G69" s="622"/>
      <c r="H69" s="622"/>
      <c r="I69" s="622"/>
      <c r="J69" s="622"/>
      <c r="K69" s="622"/>
      <c r="L69" s="622"/>
      <c r="M69" s="622"/>
      <c r="N69" s="622"/>
      <c r="O69" s="622"/>
      <c r="P69" s="622"/>
      <c r="Q69" s="622"/>
      <c r="R69" s="622"/>
      <c r="S69" s="622"/>
      <c r="T69" s="622"/>
      <c r="U69" s="622"/>
      <c r="V69" s="622"/>
      <c r="W69" s="622"/>
      <c r="X69" s="622"/>
      <c r="Y69" s="622"/>
      <c r="Z69" s="622"/>
      <c r="AA69" s="622"/>
      <c r="AB69" s="622"/>
      <c r="AC69" s="622"/>
      <c r="AD69" s="622"/>
      <c r="AE69" s="622"/>
      <c r="AF69" s="622"/>
      <c r="AG69" s="622"/>
      <c r="AH69" s="622"/>
      <c r="AI69" s="622"/>
      <c r="AJ69" s="622"/>
      <c r="AK69" s="622"/>
      <c r="AL69" s="622"/>
      <c r="AM69" s="622"/>
      <c r="AN69" s="622"/>
      <c r="AO69" s="622"/>
      <c r="AP69" s="622"/>
      <c r="AQ69" s="623"/>
    </row>
    <row r="70" spans="1:43" ht="15" customHeight="1">
      <c r="A70" s="621"/>
      <c r="B70" s="622"/>
      <c r="C70" s="622"/>
      <c r="D70" s="622"/>
      <c r="E70" s="622"/>
      <c r="F70" s="622"/>
      <c r="G70" s="622"/>
      <c r="H70" s="622"/>
      <c r="I70" s="622"/>
      <c r="J70" s="622"/>
      <c r="K70" s="622"/>
      <c r="L70" s="622"/>
      <c r="M70" s="622"/>
      <c r="N70" s="622"/>
      <c r="O70" s="622"/>
      <c r="P70" s="622"/>
      <c r="Q70" s="622"/>
      <c r="R70" s="622"/>
      <c r="S70" s="622"/>
      <c r="T70" s="622"/>
      <c r="U70" s="622"/>
      <c r="V70" s="622"/>
      <c r="W70" s="622"/>
      <c r="X70" s="622"/>
      <c r="Y70" s="622"/>
      <c r="Z70" s="622"/>
      <c r="AA70" s="622"/>
      <c r="AB70" s="622"/>
      <c r="AC70" s="622"/>
      <c r="AD70" s="622"/>
      <c r="AE70" s="622"/>
      <c r="AF70" s="622"/>
      <c r="AG70" s="622"/>
      <c r="AH70" s="622"/>
      <c r="AI70" s="622"/>
      <c r="AJ70" s="622"/>
      <c r="AK70" s="622"/>
      <c r="AL70" s="622"/>
      <c r="AM70" s="622"/>
      <c r="AN70" s="622"/>
      <c r="AO70" s="622"/>
      <c r="AP70" s="622"/>
      <c r="AQ70" s="623"/>
    </row>
    <row r="71" spans="1:43" ht="12" customHeight="1">
      <c r="A71" s="621"/>
      <c r="B71" s="622"/>
      <c r="C71" s="622"/>
      <c r="D71" s="622"/>
      <c r="E71" s="622"/>
      <c r="F71" s="622"/>
      <c r="G71" s="622"/>
      <c r="H71" s="622"/>
      <c r="I71" s="622"/>
      <c r="J71" s="622"/>
      <c r="K71" s="622"/>
      <c r="L71" s="622"/>
      <c r="M71" s="622"/>
      <c r="N71" s="622"/>
      <c r="O71" s="622"/>
      <c r="P71" s="622"/>
      <c r="Q71" s="622"/>
      <c r="R71" s="622"/>
      <c r="S71" s="622"/>
      <c r="T71" s="622"/>
      <c r="U71" s="622"/>
      <c r="V71" s="622"/>
      <c r="W71" s="622"/>
      <c r="X71" s="622"/>
      <c r="Y71" s="622"/>
      <c r="Z71" s="622"/>
      <c r="AA71" s="622"/>
      <c r="AB71" s="622"/>
      <c r="AC71" s="622"/>
      <c r="AD71" s="622"/>
      <c r="AE71" s="622"/>
      <c r="AF71" s="622"/>
      <c r="AG71" s="622"/>
      <c r="AH71" s="622"/>
      <c r="AI71" s="622"/>
      <c r="AJ71" s="622"/>
      <c r="AK71" s="622"/>
      <c r="AL71" s="622"/>
      <c r="AM71" s="622"/>
      <c r="AN71" s="622"/>
      <c r="AO71" s="622"/>
      <c r="AP71" s="622"/>
      <c r="AQ71" s="623"/>
    </row>
    <row r="72" spans="1:43" ht="15" customHeight="1">
      <c r="A72" s="624"/>
      <c r="B72" s="625"/>
      <c r="C72" s="625"/>
      <c r="D72" s="625"/>
      <c r="E72" s="625"/>
      <c r="F72" s="625"/>
      <c r="G72" s="625"/>
      <c r="H72" s="625"/>
      <c r="I72" s="625"/>
      <c r="J72" s="625"/>
      <c r="K72" s="625"/>
      <c r="L72" s="625"/>
      <c r="M72" s="625"/>
      <c r="N72" s="625"/>
      <c r="O72" s="625"/>
      <c r="P72" s="625"/>
      <c r="Q72" s="625"/>
      <c r="R72" s="625"/>
      <c r="S72" s="625"/>
      <c r="T72" s="625"/>
      <c r="U72" s="625"/>
      <c r="V72" s="625"/>
      <c r="W72" s="625"/>
      <c r="X72" s="625"/>
      <c r="Y72" s="625"/>
      <c r="Z72" s="625"/>
      <c r="AA72" s="625"/>
      <c r="AB72" s="625"/>
      <c r="AC72" s="625"/>
      <c r="AD72" s="625"/>
      <c r="AE72" s="625"/>
      <c r="AF72" s="625"/>
      <c r="AG72" s="625"/>
      <c r="AH72" s="625"/>
      <c r="AI72" s="625"/>
      <c r="AJ72" s="625"/>
      <c r="AK72" s="625"/>
      <c r="AL72" s="625"/>
      <c r="AM72" s="625"/>
      <c r="AN72" s="625"/>
      <c r="AO72" s="625"/>
      <c r="AP72" s="625"/>
      <c r="AQ72" s="626"/>
    </row>
    <row r="73" spans="1:43" ht="12" customHeight="1"/>
    <row r="74" spans="1:43" ht="15" customHeight="1">
      <c r="A74" s="434" t="s">
        <v>20</v>
      </c>
      <c r="B74" s="435"/>
      <c r="C74" s="436"/>
      <c r="D74" s="618" t="s">
        <v>158</v>
      </c>
      <c r="E74" s="619"/>
      <c r="F74" s="619"/>
      <c r="G74" s="619"/>
      <c r="H74" s="619"/>
      <c r="I74" s="619"/>
      <c r="J74" s="619"/>
      <c r="K74" s="619"/>
      <c r="L74" s="619"/>
      <c r="M74" s="619"/>
      <c r="N74" s="619"/>
      <c r="O74" s="619"/>
      <c r="P74" s="619"/>
      <c r="Q74" s="619"/>
      <c r="R74" s="619"/>
      <c r="S74" s="619"/>
      <c r="T74" s="619"/>
      <c r="U74" s="619"/>
      <c r="V74" s="619"/>
      <c r="W74" s="619"/>
      <c r="X74" s="619"/>
      <c r="Y74" s="619"/>
      <c r="Z74" s="619"/>
      <c r="AA74" s="619"/>
      <c r="AB74" s="619"/>
      <c r="AC74" s="619"/>
      <c r="AD74" s="619"/>
      <c r="AE74" s="619"/>
      <c r="AF74" s="619"/>
      <c r="AG74" s="619"/>
      <c r="AH74" s="619"/>
      <c r="AI74" s="619"/>
      <c r="AJ74" s="619"/>
      <c r="AK74" s="619"/>
      <c r="AL74" s="619"/>
      <c r="AM74" s="619"/>
      <c r="AN74" s="619"/>
      <c r="AO74" s="619"/>
      <c r="AP74" s="619"/>
      <c r="AQ74" s="620"/>
    </row>
    <row r="75" spans="1:43" ht="15" customHeight="1">
      <c r="A75" s="487"/>
      <c r="B75" s="402"/>
      <c r="C75" s="533"/>
      <c r="D75" s="621"/>
      <c r="E75" s="622"/>
      <c r="F75" s="622"/>
      <c r="G75" s="622"/>
      <c r="H75" s="622"/>
      <c r="I75" s="622"/>
      <c r="J75" s="622"/>
      <c r="K75" s="622"/>
      <c r="L75" s="622"/>
      <c r="M75" s="622"/>
      <c r="N75" s="622"/>
      <c r="O75" s="622"/>
      <c r="P75" s="622"/>
      <c r="Q75" s="622"/>
      <c r="R75" s="622"/>
      <c r="S75" s="622"/>
      <c r="T75" s="622"/>
      <c r="U75" s="622"/>
      <c r="V75" s="622"/>
      <c r="W75" s="622"/>
      <c r="X75" s="622"/>
      <c r="Y75" s="622"/>
      <c r="Z75" s="622"/>
      <c r="AA75" s="622"/>
      <c r="AB75" s="622"/>
      <c r="AC75" s="622"/>
      <c r="AD75" s="622"/>
      <c r="AE75" s="622"/>
      <c r="AF75" s="622"/>
      <c r="AG75" s="622"/>
      <c r="AH75" s="622"/>
      <c r="AI75" s="622"/>
      <c r="AJ75" s="622"/>
      <c r="AK75" s="622"/>
      <c r="AL75" s="622"/>
      <c r="AM75" s="622"/>
      <c r="AN75" s="622"/>
      <c r="AO75" s="622"/>
      <c r="AP75" s="622"/>
      <c r="AQ75" s="623"/>
    </row>
    <row r="76" spans="1:43" ht="15" customHeight="1">
      <c r="A76" s="487"/>
      <c r="B76" s="402"/>
      <c r="C76" s="533"/>
      <c r="D76" s="621"/>
      <c r="E76" s="622"/>
      <c r="F76" s="622"/>
      <c r="G76" s="622"/>
      <c r="H76" s="622"/>
      <c r="I76" s="622"/>
      <c r="J76" s="622"/>
      <c r="K76" s="622"/>
      <c r="L76" s="622"/>
      <c r="M76" s="622"/>
      <c r="N76" s="622"/>
      <c r="O76" s="622"/>
      <c r="P76" s="622"/>
      <c r="Q76" s="622"/>
      <c r="R76" s="622"/>
      <c r="S76" s="622"/>
      <c r="T76" s="622"/>
      <c r="U76" s="622"/>
      <c r="V76" s="622"/>
      <c r="W76" s="622"/>
      <c r="X76" s="622"/>
      <c r="Y76" s="622"/>
      <c r="Z76" s="622"/>
      <c r="AA76" s="622"/>
      <c r="AB76" s="622"/>
      <c r="AC76" s="622"/>
      <c r="AD76" s="622"/>
      <c r="AE76" s="622"/>
      <c r="AF76" s="622"/>
      <c r="AG76" s="622"/>
      <c r="AH76" s="622"/>
      <c r="AI76" s="622"/>
      <c r="AJ76" s="622"/>
      <c r="AK76" s="622"/>
      <c r="AL76" s="622"/>
      <c r="AM76" s="622"/>
      <c r="AN76" s="622"/>
      <c r="AO76" s="622"/>
      <c r="AP76" s="622"/>
      <c r="AQ76" s="623"/>
    </row>
    <row r="77" spans="1:43" ht="15" customHeight="1">
      <c r="A77" s="437"/>
      <c r="B77" s="438"/>
      <c r="C77" s="439"/>
      <c r="D77" s="624"/>
      <c r="E77" s="625"/>
      <c r="F77" s="625"/>
      <c r="G77" s="625"/>
      <c r="H77" s="625"/>
      <c r="I77" s="625"/>
      <c r="J77" s="625"/>
      <c r="K77" s="625"/>
      <c r="L77" s="625"/>
      <c r="M77" s="625"/>
      <c r="N77" s="625"/>
      <c r="O77" s="625"/>
      <c r="P77" s="625"/>
      <c r="Q77" s="625"/>
      <c r="R77" s="625"/>
      <c r="S77" s="625"/>
      <c r="T77" s="625"/>
      <c r="U77" s="625"/>
      <c r="V77" s="625"/>
      <c r="W77" s="625"/>
      <c r="X77" s="625"/>
      <c r="Y77" s="625"/>
      <c r="Z77" s="625"/>
      <c r="AA77" s="625"/>
      <c r="AB77" s="625"/>
      <c r="AC77" s="625"/>
      <c r="AD77" s="625"/>
      <c r="AE77" s="625"/>
      <c r="AF77" s="625"/>
      <c r="AG77" s="625"/>
      <c r="AH77" s="625"/>
      <c r="AI77" s="625"/>
      <c r="AJ77" s="625"/>
      <c r="AK77" s="625"/>
      <c r="AL77" s="625"/>
      <c r="AM77" s="625"/>
      <c r="AN77" s="625"/>
      <c r="AO77" s="625"/>
      <c r="AP77" s="625"/>
      <c r="AQ77" s="626"/>
    </row>
    <row r="78" spans="1:43" ht="15" customHeight="1"/>
    <row r="79" spans="1:43" ht="15" customHeight="1">
      <c r="A79" s="234"/>
      <c r="B79" s="234"/>
      <c r="C79" s="234"/>
      <c r="D79" s="234"/>
      <c r="E79" s="234"/>
      <c r="F79" s="234"/>
      <c r="G79" s="234"/>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234"/>
      <c r="AL79" s="234"/>
      <c r="AM79" s="234"/>
      <c r="AN79" s="234"/>
      <c r="AO79" s="234"/>
      <c r="AP79" s="234"/>
      <c r="AQ79" s="234"/>
    </row>
    <row r="80" spans="1:43" ht="15" customHeight="1">
      <c r="A80" s="234"/>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234"/>
    </row>
    <row r="81" spans="1:43" ht="15" customHeight="1">
      <c r="A81" s="234"/>
      <c r="B81" s="36"/>
      <c r="C81" s="36"/>
      <c r="D81" s="36"/>
      <c r="E81" s="36"/>
      <c r="F81" s="36"/>
      <c r="G81" s="36"/>
      <c r="H81" s="36"/>
      <c r="I81" s="36"/>
      <c r="J81" s="36"/>
      <c r="K81" s="36"/>
      <c r="L81" s="36"/>
      <c r="M81" s="36"/>
      <c r="N81" s="36"/>
      <c r="O81" s="36"/>
      <c r="P81" s="36"/>
      <c r="Q81" s="36"/>
      <c r="R81" s="36"/>
      <c r="S81" s="36"/>
      <c r="T81" s="36"/>
      <c r="U81" s="36"/>
      <c r="V81" s="36"/>
      <c r="W81" s="36"/>
      <c r="X81" s="36"/>
      <c r="Y81" s="36"/>
      <c r="Z81" s="37"/>
      <c r="AA81" s="37"/>
      <c r="AB81" s="37"/>
      <c r="AC81" s="37"/>
      <c r="AD81" s="37"/>
      <c r="AE81" s="297"/>
      <c r="AF81" s="297"/>
      <c r="AG81" s="297"/>
      <c r="AH81" s="297"/>
      <c r="AI81" s="297"/>
      <c r="AJ81" s="37"/>
      <c r="AK81" s="37"/>
      <c r="AL81" s="37"/>
      <c r="AM81" s="37"/>
      <c r="AN81" s="37"/>
      <c r="AO81" s="37"/>
      <c r="AP81" s="37"/>
      <c r="AQ81" s="234"/>
    </row>
    <row r="82" spans="1:43" ht="15" customHeight="1">
      <c r="A82" s="234"/>
      <c r="B82" s="40"/>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301"/>
      <c r="AF82" s="301"/>
      <c r="AG82" s="301"/>
      <c r="AH82" s="301"/>
      <c r="AI82" s="301"/>
      <c r="AJ82" s="40"/>
      <c r="AK82" s="40"/>
      <c r="AL82" s="40"/>
      <c r="AM82" s="40"/>
      <c r="AN82" s="40"/>
      <c r="AO82" s="40"/>
      <c r="AP82" s="40"/>
      <c r="AQ82" s="256"/>
    </row>
    <row r="83" spans="1:43" ht="15" customHeight="1">
      <c r="A83" s="234"/>
      <c r="B83" s="40"/>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301"/>
      <c r="AF83" s="301"/>
      <c r="AG83" s="301"/>
      <c r="AH83" s="301"/>
      <c r="AI83" s="301"/>
      <c r="AJ83" s="40"/>
      <c r="AK83" s="40"/>
      <c r="AL83" s="40"/>
      <c r="AM83" s="40"/>
      <c r="AN83" s="40"/>
      <c r="AO83" s="40"/>
      <c r="AP83" s="40"/>
      <c r="AQ83" s="256"/>
    </row>
    <row r="84" spans="1:43" ht="15" customHeight="1">
      <c r="A84" s="234"/>
      <c r="B84" s="40"/>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301"/>
      <c r="AF84" s="301"/>
      <c r="AG84" s="301"/>
      <c r="AH84" s="301"/>
      <c r="AI84" s="301"/>
      <c r="AJ84" s="40"/>
      <c r="AK84" s="40"/>
      <c r="AL84" s="40"/>
      <c r="AM84" s="40"/>
      <c r="AN84" s="40"/>
      <c r="AO84" s="40"/>
      <c r="AP84" s="40"/>
      <c r="AQ84" s="256"/>
    </row>
    <row r="85" spans="1:43" ht="15" customHeight="1">
      <c r="A85" s="234"/>
      <c r="B85" s="40"/>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256"/>
    </row>
    <row r="86" spans="1:43" ht="15" customHeight="1">
      <c r="A86" s="234"/>
      <c r="B86" s="40"/>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234"/>
    </row>
    <row r="87" spans="1:43" ht="15" customHeight="1">
      <c r="A87" s="234"/>
      <c r="B87" s="73"/>
      <c r="C87" s="73"/>
      <c r="D87" s="73"/>
      <c r="E87" s="73"/>
      <c r="F87" s="73"/>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c r="AH87" s="73"/>
      <c r="AI87" s="73"/>
      <c r="AJ87" s="73"/>
      <c r="AK87" s="73"/>
      <c r="AL87" s="73"/>
      <c r="AM87" s="73"/>
      <c r="AN87" s="73"/>
      <c r="AO87" s="73"/>
      <c r="AP87" s="73"/>
      <c r="AQ87" s="234"/>
    </row>
    <row r="88" spans="1:43" ht="15" customHeight="1">
      <c r="A88" s="234"/>
      <c r="B88" s="73"/>
      <c r="C88" s="73"/>
      <c r="D88" s="73"/>
      <c r="E88" s="73"/>
      <c r="F88" s="73"/>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38"/>
      <c r="AG88" s="38"/>
      <c r="AH88" s="38"/>
      <c r="AI88" s="38"/>
      <c r="AJ88" s="38"/>
      <c r="AK88" s="38"/>
      <c r="AL88" s="38"/>
      <c r="AM88" s="38"/>
      <c r="AN88" s="38"/>
      <c r="AO88" s="38"/>
      <c r="AP88" s="38"/>
      <c r="AQ88" s="38"/>
    </row>
    <row r="89" spans="1:43" ht="15" customHeight="1">
      <c r="A89" s="234"/>
      <c r="B89" s="73"/>
      <c r="C89" s="73"/>
      <c r="D89" s="73"/>
      <c r="E89" s="73"/>
      <c r="F89" s="73"/>
      <c r="G89" s="73"/>
      <c r="H89" s="73"/>
      <c r="I89" s="73"/>
      <c r="J89" s="73"/>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73"/>
      <c r="AJ89" s="73"/>
      <c r="AK89" s="73"/>
      <c r="AL89" s="73"/>
      <c r="AM89" s="73"/>
      <c r="AN89" s="73"/>
      <c r="AO89" s="73"/>
      <c r="AP89" s="73"/>
      <c r="AQ89" s="234"/>
    </row>
    <row r="90" spans="1:43" ht="15" customHeight="1">
      <c r="A90" s="234"/>
      <c r="B90" s="40"/>
      <c r="C90" s="40"/>
      <c r="D90" s="38"/>
      <c r="E90" s="38"/>
      <c r="F90" s="38"/>
      <c r="G90" s="38"/>
      <c r="H90" s="39"/>
      <c r="I90" s="73"/>
      <c r="J90" s="73"/>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234"/>
    </row>
    <row r="91" spans="1:43" ht="15" customHeight="1">
      <c r="A91" s="234"/>
      <c r="B91" s="40"/>
      <c r="C91" s="40"/>
      <c r="D91" s="73"/>
      <c r="E91" s="73"/>
      <c r="F91" s="73"/>
      <c r="G91" s="73"/>
      <c r="H91" s="73"/>
      <c r="I91" s="73"/>
      <c r="J91" s="73"/>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234"/>
    </row>
    <row r="92" spans="1:43" ht="15" customHeight="1">
      <c r="A92" s="234"/>
      <c r="B92" s="40"/>
      <c r="C92" s="40"/>
      <c r="D92" s="38"/>
      <c r="E92" s="38"/>
      <c r="F92" s="38"/>
      <c r="G92" s="38"/>
      <c r="H92" s="73"/>
      <c r="I92" s="73"/>
      <c r="J92" s="73"/>
      <c r="K92" s="38"/>
      <c r="L92" s="38"/>
      <c r="M92" s="38"/>
      <c r="N92" s="38"/>
      <c r="O92" s="38"/>
      <c r="P92" s="38"/>
      <c r="Q92" s="38"/>
      <c r="R92" s="38"/>
      <c r="S92" s="38"/>
      <c r="T92" s="38"/>
      <c r="U92" s="38"/>
      <c r="V92" s="38"/>
      <c r="W92" s="38"/>
      <c r="X92" s="38"/>
      <c r="Y92" s="38"/>
      <c r="Z92" s="38"/>
      <c r="AA92" s="38"/>
      <c r="AB92" s="38"/>
      <c r="AC92" s="302"/>
      <c r="AD92" s="302"/>
      <c r="AE92" s="234"/>
      <c r="AF92" s="40"/>
      <c r="AG92" s="40"/>
      <c r="AH92" s="73"/>
      <c r="AI92" s="73"/>
      <c r="AJ92" s="73"/>
      <c r="AK92" s="73"/>
      <c r="AL92" s="73"/>
      <c r="AM92" s="73"/>
      <c r="AN92" s="73"/>
      <c r="AO92" s="73"/>
      <c r="AP92" s="73"/>
      <c r="AQ92" s="234"/>
    </row>
    <row r="93" spans="1:43" ht="15" customHeight="1">
      <c r="A93" s="234"/>
      <c r="B93" s="73"/>
      <c r="C93" s="73"/>
      <c r="D93" s="73"/>
      <c r="E93" s="73"/>
      <c r="F93" s="73"/>
      <c r="G93" s="73"/>
      <c r="H93" s="39"/>
      <c r="I93" s="73"/>
      <c r="J93" s="73"/>
      <c r="K93" s="38"/>
      <c r="L93" s="38"/>
      <c r="M93" s="38"/>
      <c r="N93" s="38"/>
      <c r="O93" s="38"/>
      <c r="P93" s="38"/>
      <c r="Q93" s="38"/>
      <c r="R93" s="38"/>
      <c r="S93" s="38"/>
      <c r="T93" s="38"/>
      <c r="U93" s="38"/>
      <c r="V93" s="38"/>
      <c r="W93" s="38"/>
      <c r="X93" s="38"/>
      <c r="Y93" s="38"/>
      <c r="Z93" s="38"/>
      <c r="AA93" s="38"/>
      <c r="AB93" s="38"/>
      <c r="AC93" s="302"/>
      <c r="AD93" s="302"/>
      <c r="AE93" s="40"/>
      <c r="AF93" s="40"/>
      <c r="AG93" s="40"/>
      <c r="AH93" s="38"/>
      <c r="AI93" s="38"/>
      <c r="AJ93" s="38"/>
      <c r="AK93" s="40"/>
      <c r="AL93" s="40"/>
      <c r="AM93" s="40"/>
      <c r="AN93" s="73"/>
      <c r="AO93" s="73"/>
      <c r="AP93" s="73"/>
      <c r="AQ93" s="234"/>
    </row>
    <row r="94" spans="1:43" ht="15" customHeight="1">
      <c r="A94" s="234"/>
      <c r="B94" s="73"/>
      <c r="C94" s="73"/>
      <c r="D94" s="73"/>
      <c r="E94" s="73"/>
      <c r="F94" s="73"/>
      <c r="G94" s="73"/>
      <c r="H94" s="73"/>
      <c r="I94" s="73"/>
      <c r="J94" s="73"/>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40"/>
      <c r="AL94" s="40"/>
      <c r="AM94" s="40"/>
      <c r="AN94" s="73"/>
      <c r="AO94" s="73"/>
      <c r="AP94" s="73"/>
      <c r="AQ94" s="234"/>
    </row>
    <row r="95" spans="1:43" ht="15" customHeight="1">
      <c r="A95" s="234"/>
      <c r="B95" s="73"/>
      <c r="C95" s="73"/>
      <c r="D95" s="73"/>
      <c r="E95" s="73"/>
      <c r="F95" s="73"/>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c r="AH95" s="73"/>
      <c r="AI95" s="73"/>
      <c r="AJ95" s="73"/>
      <c r="AK95" s="73"/>
      <c r="AL95" s="73"/>
      <c r="AM95" s="73"/>
      <c r="AN95" s="73"/>
      <c r="AO95" s="73"/>
      <c r="AP95" s="73"/>
      <c r="AQ95" s="234"/>
    </row>
    <row r="96" spans="1:43" ht="15" customHeight="1">
      <c r="A96" s="234"/>
      <c r="B96" s="73"/>
      <c r="C96" s="73"/>
      <c r="D96" s="73"/>
      <c r="E96" s="73"/>
      <c r="F96" s="73"/>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73"/>
      <c r="AJ96" s="73"/>
      <c r="AK96" s="73"/>
      <c r="AL96" s="73"/>
      <c r="AM96" s="73"/>
      <c r="AN96" s="73"/>
      <c r="AO96" s="73"/>
      <c r="AP96" s="73"/>
      <c r="AQ96" s="234"/>
    </row>
    <row r="97" spans="1:43" ht="15" customHeight="1">
      <c r="A97" s="234"/>
      <c r="B97" s="234"/>
      <c r="C97" s="234"/>
      <c r="D97" s="234"/>
      <c r="E97" s="234"/>
      <c r="F97" s="234"/>
      <c r="G97" s="234"/>
      <c r="H97" s="234"/>
      <c r="I97" s="234"/>
      <c r="J97" s="234"/>
      <c r="K97" s="234"/>
      <c r="L97" s="234"/>
      <c r="M97" s="234"/>
      <c r="N97" s="234"/>
      <c r="O97" s="234"/>
      <c r="P97" s="234"/>
      <c r="Q97" s="234"/>
      <c r="R97" s="234"/>
      <c r="S97" s="234"/>
      <c r="T97" s="234"/>
      <c r="U97" s="234"/>
      <c r="V97" s="234"/>
      <c r="W97" s="234"/>
      <c r="X97" s="234"/>
      <c r="Y97" s="234"/>
      <c r="Z97" s="234"/>
      <c r="AA97" s="234"/>
      <c r="AB97" s="234"/>
      <c r="AC97" s="234"/>
      <c r="AD97" s="234"/>
      <c r="AE97" s="234"/>
      <c r="AF97" s="234"/>
      <c r="AG97" s="234"/>
      <c r="AH97" s="234"/>
      <c r="AI97" s="234"/>
      <c r="AJ97" s="234"/>
      <c r="AK97" s="234"/>
      <c r="AL97" s="234"/>
      <c r="AM97" s="234"/>
      <c r="AN97" s="234"/>
      <c r="AO97" s="234"/>
      <c r="AP97" s="234"/>
      <c r="AQ97" s="234"/>
    </row>
    <row r="98" spans="1:43" ht="15" customHeight="1">
      <c r="A98" s="234"/>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234"/>
    </row>
    <row r="99" spans="1:43" ht="15" customHeight="1">
      <c r="A99" s="234"/>
      <c r="B99" s="36"/>
      <c r="C99" s="36"/>
      <c r="D99" s="36"/>
      <c r="E99" s="36"/>
      <c r="F99" s="36"/>
      <c r="G99" s="36"/>
      <c r="H99" s="36"/>
      <c r="I99" s="36"/>
      <c r="J99" s="36"/>
      <c r="K99" s="36"/>
      <c r="L99" s="36"/>
      <c r="M99" s="36"/>
      <c r="N99" s="36"/>
      <c r="O99" s="36"/>
      <c r="P99" s="36"/>
      <c r="Q99" s="36"/>
      <c r="R99" s="36"/>
      <c r="S99" s="36"/>
      <c r="T99" s="36"/>
      <c r="U99" s="36"/>
      <c r="V99" s="36"/>
      <c r="W99" s="36"/>
      <c r="X99" s="36"/>
      <c r="Y99" s="36"/>
      <c r="Z99" s="37"/>
      <c r="AA99" s="37"/>
      <c r="AB99" s="37"/>
      <c r="AC99" s="37"/>
      <c r="AD99" s="37"/>
      <c r="AE99" s="37"/>
      <c r="AF99" s="37"/>
      <c r="AG99" s="37"/>
      <c r="AH99" s="37"/>
      <c r="AI99" s="37"/>
      <c r="AJ99" s="37"/>
      <c r="AK99" s="37"/>
      <c r="AL99" s="37"/>
      <c r="AM99" s="37"/>
      <c r="AN99" s="37"/>
      <c r="AO99" s="37"/>
      <c r="AP99" s="37"/>
      <c r="AQ99" s="234"/>
    </row>
    <row r="100" spans="1:43" ht="15" customHeight="1">
      <c r="A100" s="234"/>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256"/>
    </row>
    <row r="101" spans="1:43" ht="15" customHeight="1">
      <c r="A101" s="234"/>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234"/>
    </row>
    <row r="102" spans="1:43" ht="15" customHeight="1">
      <c r="A102" s="234"/>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234"/>
    </row>
    <row r="103" spans="1:43" ht="14.25">
      <c r="A103" s="234"/>
      <c r="B103" s="73"/>
      <c r="C103" s="73"/>
      <c r="D103" s="73"/>
      <c r="E103" s="73"/>
      <c r="F103" s="73"/>
      <c r="G103" s="73"/>
      <c r="H103" s="73"/>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c r="AH103" s="73"/>
      <c r="AI103" s="73"/>
      <c r="AJ103" s="73"/>
      <c r="AK103" s="73"/>
      <c r="AL103" s="73"/>
      <c r="AM103" s="73"/>
      <c r="AN103" s="73"/>
      <c r="AO103" s="73"/>
      <c r="AP103" s="73"/>
      <c r="AQ103" s="234"/>
    </row>
    <row r="104" spans="1:43" ht="14.25">
      <c r="A104" s="234"/>
      <c r="B104" s="73"/>
      <c r="C104" s="73"/>
      <c r="D104" s="73"/>
      <c r="E104" s="73"/>
      <c r="F104" s="73"/>
      <c r="G104" s="73"/>
      <c r="H104" s="73"/>
      <c r="I104" s="73"/>
      <c r="J104" s="73"/>
      <c r="K104" s="73"/>
      <c r="L104" s="73"/>
      <c r="M104" s="73"/>
      <c r="N104" s="73"/>
      <c r="O104" s="73"/>
      <c r="P104" s="73"/>
      <c r="Q104" s="73"/>
      <c r="R104" s="73"/>
      <c r="S104" s="73"/>
      <c r="T104" s="73"/>
      <c r="U104" s="73"/>
      <c r="V104" s="73"/>
      <c r="W104" s="73"/>
      <c r="X104" s="73"/>
      <c r="Y104" s="73"/>
      <c r="Z104" s="73"/>
      <c r="AA104" s="73"/>
      <c r="AB104" s="73"/>
      <c r="AC104" s="73"/>
      <c r="AD104" s="73"/>
      <c r="AE104" s="73"/>
      <c r="AF104" s="38"/>
      <c r="AG104" s="38"/>
      <c r="AH104" s="38"/>
      <c r="AI104" s="38"/>
      <c r="AJ104" s="38"/>
      <c r="AK104" s="38"/>
      <c r="AL104" s="38"/>
      <c r="AM104" s="38"/>
      <c r="AN104" s="38"/>
      <c r="AO104" s="38"/>
      <c r="AP104" s="38"/>
      <c r="AQ104" s="38"/>
    </row>
    <row r="105" spans="1:43" ht="14.25">
      <c r="A105" s="234"/>
      <c r="B105" s="73"/>
      <c r="C105" s="73"/>
      <c r="D105" s="73"/>
      <c r="E105" s="73"/>
      <c r="F105" s="73"/>
      <c r="G105" s="73"/>
      <c r="H105" s="73"/>
      <c r="I105" s="73"/>
      <c r="J105" s="73"/>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73"/>
      <c r="AJ105" s="73"/>
      <c r="AK105" s="73"/>
      <c r="AL105" s="73"/>
      <c r="AM105" s="73"/>
      <c r="AN105" s="73"/>
      <c r="AO105" s="73"/>
      <c r="AP105" s="73"/>
      <c r="AQ105" s="234"/>
    </row>
    <row r="106" spans="1:43" ht="14.25">
      <c r="A106" s="234"/>
      <c r="B106" s="38"/>
      <c r="C106" s="38"/>
      <c r="D106" s="38"/>
      <c r="E106" s="38"/>
      <c r="F106" s="38"/>
      <c r="G106" s="73"/>
      <c r="H106" s="39"/>
      <c r="I106" s="73"/>
      <c r="J106" s="73"/>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234"/>
    </row>
    <row r="107" spans="1:43" ht="14.25">
      <c r="A107" s="234"/>
      <c r="B107" s="73"/>
      <c r="C107" s="73"/>
      <c r="D107" s="73"/>
      <c r="E107" s="73"/>
      <c r="F107" s="73"/>
      <c r="G107" s="73"/>
      <c r="H107" s="73"/>
      <c r="I107" s="73"/>
      <c r="J107" s="73"/>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234"/>
    </row>
    <row r="108" spans="1:43" ht="14.25">
      <c r="A108" s="234"/>
      <c r="B108" s="73"/>
      <c r="C108" s="73"/>
      <c r="D108" s="73"/>
      <c r="E108" s="73"/>
      <c r="F108" s="73"/>
      <c r="G108" s="73"/>
      <c r="H108" s="73"/>
      <c r="I108" s="73"/>
      <c r="J108" s="73"/>
      <c r="K108" s="38"/>
      <c r="L108" s="38"/>
      <c r="M108" s="38"/>
      <c r="N108" s="38"/>
      <c r="O108" s="38"/>
      <c r="P108" s="38"/>
      <c r="Q108" s="38"/>
      <c r="R108" s="38"/>
      <c r="S108" s="38"/>
      <c r="T108" s="38"/>
      <c r="U108" s="38"/>
      <c r="V108" s="38"/>
      <c r="W108" s="38"/>
      <c r="X108" s="38"/>
      <c r="Y108" s="38"/>
      <c r="Z108" s="38"/>
      <c r="AA108" s="38"/>
      <c r="AB108" s="38"/>
      <c r="AC108" s="600"/>
      <c r="AD108" s="600"/>
      <c r="AE108" s="234"/>
      <c r="AF108" s="40"/>
      <c r="AG108" s="40"/>
      <c r="AH108" s="73"/>
      <c r="AI108" s="73"/>
      <c r="AJ108" s="73"/>
      <c r="AK108" s="73"/>
      <c r="AL108" s="73"/>
      <c r="AM108" s="73"/>
      <c r="AN108" s="73"/>
      <c r="AO108" s="73"/>
      <c r="AP108" s="73"/>
      <c r="AQ108" s="234"/>
    </row>
    <row r="109" spans="1:43" ht="14.25">
      <c r="A109" s="234"/>
      <c r="B109" s="73"/>
      <c r="C109" s="73"/>
      <c r="D109" s="73"/>
      <c r="E109" s="73"/>
      <c r="F109" s="73"/>
      <c r="G109" s="73"/>
      <c r="H109" s="39"/>
      <c r="I109" s="73"/>
      <c r="J109" s="73"/>
      <c r="K109" s="38"/>
      <c r="L109" s="38"/>
      <c r="M109" s="38"/>
      <c r="N109" s="38"/>
      <c r="O109" s="38"/>
      <c r="P109" s="38"/>
      <c r="Q109" s="38"/>
      <c r="R109" s="38"/>
      <c r="S109" s="38"/>
      <c r="T109" s="38"/>
      <c r="U109" s="38"/>
      <c r="V109" s="38"/>
      <c r="W109" s="38"/>
      <c r="X109" s="38"/>
      <c r="Y109" s="38"/>
      <c r="Z109" s="38"/>
      <c r="AA109" s="38"/>
      <c r="AB109" s="38"/>
      <c r="AC109" s="600"/>
      <c r="AD109" s="600"/>
      <c r="AE109" s="40"/>
      <c r="AF109" s="40"/>
      <c r="AG109" s="40"/>
      <c r="AH109" s="38"/>
      <c r="AI109" s="38"/>
      <c r="AJ109" s="38"/>
      <c r="AK109" s="40"/>
      <c r="AL109" s="40"/>
      <c r="AM109" s="40"/>
      <c r="AN109" s="73"/>
      <c r="AO109" s="73"/>
      <c r="AP109" s="73"/>
      <c r="AQ109" s="234"/>
    </row>
    <row r="110" spans="1:43" ht="14.25">
      <c r="A110" s="234"/>
      <c r="B110" s="73"/>
      <c r="C110" s="73"/>
      <c r="D110" s="73"/>
      <c r="E110" s="73"/>
      <c r="F110" s="73"/>
      <c r="G110" s="73"/>
      <c r="H110" s="73"/>
      <c r="I110" s="73"/>
      <c r="J110" s="73"/>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40"/>
      <c r="AL110" s="40"/>
      <c r="AM110" s="40"/>
      <c r="AN110" s="73"/>
      <c r="AO110" s="73"/>
      <c r="AP110" s="73"/>
      <c r="AQ110" s="234"/>
    </row>
    <row r="111" spans="1:43" ht="14.25">
      <c r="A111" s="234"/>
      <c r="B111" s="73"/>
      <c r="C111" s="73"/>
      <c r="D111" s="73"/>
      <c r="E111" s="73"/>
      <c r="F111" s="73"/>
      <c r="G111" s="73"/>
      <c r="H111" s="73"/>
      <c r="I111" s="73"/>
      <c r="J111" s="73"/>
      <c r="K111" s="73"/>
      <c r="L111" s="73"/>
      <c r="M111" s="73"/>
      <c r="N111" s="73"/>
      <c r="O111" s="73"/>
      <c r="P111" s="73"/>
      <c r="Q111" s="73"/>
      <c r="R111" s="73"/>
      <c r="S111" s="73"/>
      <c r="T111" s="73"/>
      <c r="U111" s="73"/>
      <c r="V111" s="73"/>
      <c r="W111" s="73"/>
      <c r="X111" s="73"/>
      <c r="Y111" s="73"/>
      <c r="Z111" s="73"/>
      <c r="AA111" s="73"/>
      <c r="AB111" s="73"/>
      <c r="AC111" s="73"/>
      <c r="AD111" s="73"/>
      <c r="AE111" s="73"/>
      <c r="AF111" s="73"/>
      <c r="AG111" s="73"/>
      <c r="AH111" s="73"/>
      <c r="AI111" s="73"/>
      <c r="AJ111" s="73"/>
      <c r="AK111" s="224"/>
      <c r="AL111" s="224"/>
      <c r="AM111" s="224"/>
      <c r="AN111" s="73"/>
      <c r="AO111" s="73"/>
      <c r="AP111" s="73"/>
      <c r="AQ111" s="234"/>
    </row>
    <row r="112" spans="1:43" ht="14.25">
      <c r="A112" s="234"/>
      <c r="B112" s="73"/>
      <c r="C112" s="73"/>
      <c r="D112" s="73"/>
      <c r="E112" s="73"/>
      <c r="F112" s="73"/>
      <c r="G112" s="73"/>
      <c r="H112" s="73"/>
      <c r="I112" s="73"/>
      <c r="J112" s="73"/>
      <c r="K112" s="73"/>
      <c r="L112" s="73"/>
      <c r="M112" s="73"/>
      <c r="N112" s="73"/>
      <c r="O112" s="73"/>
      <c r="P112" s="73"/>
      <c r="Q112" s="73"/>
      <c r="R112" s="73"/>
      <c r="S112" s="73"/>
      <c r="T112" s="73"/>
      <c r="U112" s="73"/>
      <c r="V112" s="73"/>
      <c r="W112" s="73"/>
      <c r="X112" s="73"/>
      <c r="Y112" s="73"/>
      <c r="Z112" s="73"/>
      <c r="AA112" s="73"/>
      <c r="AB112" s="73"/>
      <c r="AC112" s="73"/>
      <c r="AD112" s="73"/>
      <c r="AE112" s="73"/>
      <c r="AF112" s="73"/>
      <c r="AG112" s="73"/>
      <c r="AH112" s="73"/>
      <c r="AI112" s="73"/>
      <c r="AJ112" s="73"/>
      <c r="AK112" s="224"/>
      <c r="AL112" s="224"/>
      <c r="AM112" s="224"/>
      <c r="AN112" s="73"/>
      <c r="AO112" s="73"/>
      <c r="AP112" s="73"/>
      <c r="AQ112" s="234"/>
    </row>
    <row r="113" spans="1:43">
      <c r="A113" s="234"/>
      <c r="B113" s="234"/>
      <c r="C113" s="234"/>
      <c r="D113" s="234"/>
      <c r="E113" s="234"/>
      <c r="F113" s="234"/>
      <c r="G113" s="234"/>
      <c r="H113" s="234"/>
      <c r="I113" s="234"/>
      <c r="J113" s="234"/>
      <c r="K113" s="234"/>
      <c r="L113" s="234"/>
      <c r="M113" s="234"/>
      <c r="N113" s="234"/>
      <c r="O113" s="234"/>
      <c r="P113" s="234"/>
      <c r="Q113" s="234"/>
      <c r="R113" s="234"/>
      <c r="S113" s="234"/>
      <c r="T113" s="234"/>
      <c r="U113" s="234"/>
      <c r="V113" s="234"/>
      <c r="W113" s="234"/>
      <c r="X113" s="234"/>
      <c r="Y113" s="234"/>
      <c r="Z113" s="234"/>
      <c r="AA113" s="234"/>
      <c r="AB113" s="234"/>
      <c r="AC113" s="234"/>
      <c r="AD113" s="234"/>
      <c r="AE113" s="234"/>
      <c r="AF113" s="234"/>
      <c r="AG113" s="234"/>
      <c r="AH113" s="234"/>
      <c r="AI113" s="234"/>
      <c r="AJ113" s="234"/>
      <c r="AK113" s="234"/>
      <c r="AL113" s="234"/>
      <c r="AM113" s="234"/>
      <c r="AN113" s="234"/>
      <c r="AO113" s="234"/>
      <c r="AP113" s="234"/>
      <c r="AQ113" s="234"/>
    </row>
    <row r="114" spans="1:43" ht="14.25">
      <c r="A114" s="234"/>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234"/>
    </row>
    <row r="115" spans="1:43" ht="14.25">
      <c r="A115" s="234"/>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7"/>
      <c r="AA115" s="37"/>
      <c r="AB115" s="37"/>
      <c r="AC115" s="37"/>
      <c r="AD115" s="37"/>
      <c r="AE115" s="37"/>
      <c r="AF115" s="37"/>
      <c r="AG115" s="37"/>
      <c r="AH115" s="37"/>
      <c r="AI115" s="37"/>
      <c r="AJ115" s="37"/>
      <c r="AK115" s="37"/>
      <c r="AL115" s="37"/>
      <c r="AM115" s="37"/>
      <c r="AN115" s="37"/>
      <c r="AO115" s="37"/>
      <c r="AP115" s="37"/>
      <c r="AQ115" s="234"/>
    </row>
    <row r="116" spans="1:43" ht="13.5" customHeight="1">
      <c r="A116" s="234"/>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256"/>
    </row>
    <row r="117" spans="1:43" ht="13.5" customHeight="1">
      <c r="A117" s="234"/>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234"/>
    </row>
    <row r="118" spans="1:43" ht="13.5" customHeight="1">
      <c r="A118" s="234"/>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234"/>
    </row>
    <row r="119" spans="1:43" ht="13.5" customHeight="1">
      <c r="A119" s="234"/>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234"/>
    </row>
    <row r="120" spans="1:43" ht="13.5" customHeight="1">
      <c r="A120" s="234"/>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234"/>
    </row>
    <row r="121" spans="1:43" ht="14.25">
      <c r="A121" s="234"/>
      <c r="B121" s="73"/>
      <c r="C121" s="73"/>
      <c r="D121" s="73"/>
      <c r="E121" s="73"/>
      <c r="F121" s="73"/>
      <c r="G121" s="73"/>
      <c r="H121" s="73"/>
      <c r="I121" s="73"/>
      <c r="J121" s="73"/>
      <c r="K121" s="73"/>
      <c r="L121" s="73"/>
      <c r="M121" s="73"/>
      <c r="N121" s="73"/>
      <c r="O121" s="73"/>
      <c r="P121" s="73"/>
      <c r="Q121" s="73"/>
      <c r="R121" s="73"/>
      <c r="S121" s="73"/>
      <c r="T121" s="73"/>
      <c r="U121" s="73"/>
      <c r="V121" s="73"/>
      <c r="W121" s="73"/>
      <c r="X121" s="73"/>
      <c r="Y121" s="73"/>
      <c r="Z121" s="73"/>
      <c r="AA121" s="73"/>
      <c r="AB121" s="73"/>
      <c r="AC121" s="73"/>
      <c r="AD121" s="73"/>
      <c r="AE121" s="73"/>
      <c r="AF121" s="73"/>
      <c r="AG121" s="73"/>
      <c r="AH121" s="73"/>
      <c r="AI121" s="73"/>
      <c r="AJ121" s="73"/>
      <c r="AK121" s="73"/>
      <c r="AL121" s="73"/>
      <c r="AM121" s="73"/>
      <c r="AN121" s="73"/>
      <c r="AO121" s="73"/>
      <c r="AP121" s="73"/>
      <c r="AQ121" s="234"/>
    </row>
    <row r="122" spans="1:43" ht="14.25">
      <c r="A122" s="234"/>
      <c r="B122" s="73"/>
      <c r="C122" s="73"/>
      <c r="D122" s="73"/>
      <c r="E122" s="73"/>
      <c r="F122" s="73"/>
      <c r="G122" s="73"/>
      <c r="H122" s="73"/>
      <c r="I122" s="73"/>
      <c r="J122" s="73"/>
      <c r="K122" s="73"/>
      <c r="L122" s="73"/>
      <c r="M122" s="73"/>
      <c r="N122" s="73"/>
      <c r="O122" s="73"/>
      <c r="P122" s="73"/>
      <c r="Q122" s="73"/>
      <c r="R122" s="73"/>
      <c r="S122" s="73"/>
      <c r="T122" s="73"/>
      <c r="U122" s="73"/>
      <c r="V122" s="73"/>
      <c r="W122" s="73"/>
      <c r="X122" s="73"/>
      <c r="Y122" s="73"/>
      <c r="Z122" s="73"/>
      <c r="AA122" s="73"/>
      <c r="AB122" s="73"/>
      <c r="AC122" s="73"/>
      <c r="AD122" s="73"/>
      <c r="AE122" s="73"/>
      <c r="AF122" s="38"/>
      <c r="AG122" s="38"/>
      <c r="AH122" s="38"/>
      <c r="AI122" s="38"/>
      <c r="AJ122" s="38"/>
      <c r="AK122" s="38"/>
      <c r="AL122" s="38"/>
      <c r="AM122" s="38"/>
      <c r="AN122" s="38"/>
      <c r="AO122" s="38"/>
      <c r="AP122" s="38"/>
      <c r="AQ122" s="38"/>
    </row>
    <row r="123" spans="1:43" ht="14.25">
      <c r="A123" s="234"/>
      <c r="B123" s="73"/>
      <c r="C123" s="73"/>
      <c r="D123" s="73"/>
      <c r="E123" s="73"/>
      <c r="F123" s="73"/>
      <c r="G123" s="73"/>
      <c r="H123" s="73"/>
      <c r="I123" s="73"/>
      <c r="J123" s="73"/>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73"/>
      <c r="AJ123" s="73"/>
      <c r="AK123" s="73"/>
      <c r="AL123" s="73"/>
      <c r="AM123" s="73"/>
      <c r="AN123" s="73"/>
      <c r="AO123" s="73"/>
      <c r="AP123" s="73"/>
      <c r="AQ123" s="234"/>
    </row>
    <row r="124" spans="1:43" ht="14.25">
      <c r="A124" s="234"/>
      <c r="B124" s="40"/>
      <c r="C124" s="40"/>
      <c r="D124" s="40"/>
      <c r="E124" s="40"/>
      <c r="F124" s="40"/>
      <c r="G124" s="38"/>
      <c r="H124" s="39"/>
      <c r="I124" s="73"/>
      <c r="J124" s="73"/>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234"/>
    </row>
    <row r="125" spans="1:43" ht="14.25">
      <c r="A125" s="234"/>
      <c r="B125" s="40"/>
      <c r="C125" s="40"/>
      <c r="D125" s="73"/>
      <c r="E125" s="73"/>
      <c r="F125" s="73"/>
      <c r="G125" s="73"/>
      <c r="H125" s="73"/>
      <c r="I125" s="73"/>
      <c r="J125" s="73"/>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234"/>
    </row>
    <row r="126" spans="1:43" ht="14.25">
      <c r="A126" s="234"/>
      <c r="B126" s="40"/>
      <c r="C126" s="40"/>
      <c r="D126" s="38"/>
      <c r="E126" s="38"/>
      <c r="F126" s="38"/>
      <c r="G126" s="38"/>
      <c r="H126" s="73"/>
      <c r="I126" s="73"/>
      <c r="J126" s="73"/>
      <c r="K126" s="38"/>
      <c r="L126" s="38"/>
      <c r="M126" s="38"/>
      <c r="N126" s="38"/>
      <c r="O126" s="38"/>
      <c r="P126" s="38"/>
      <c r="Q126" s="38"/>
      <c r="R126" s="38"/>
      <c r="S126" s="38"/>
      <c r="T126" s="38"/>
      <c r="U126" s="38"/>
      <c r="V126" s="38"/>
      <c r="W126" s="38"/>
      <c r="X126" s="38"/>
      <c r="Y126" s="38"/>
      <c r="Z126" s="38"/>
      <c r="AA126" s="38"/>
      <c r="AB126" s="38"/>
      <c r="AC126" s="302"/>
      <c r="AD126" s="302"/>
      <c r="AE126" s="234"/>
      <c r="AF126" s="40"/>
      <c r="AG126" s="40"/>
      <c r="AH126" s="73"/>
      <c r="AI126" s="73"/>
      <c r="AJ126" s="73"/>
      <c r="AK126" s="73"/>
      <c r="AL126" s="73"/>
      <c r="AM126" s="73"/>
      <c r="AN126" s="73"/>
      <c r="AO126" s="73"/>
      <c r="AP126" s="73"/>
      <c r="AQ126" s="234"/>
    </row>
    <row r="127" spans="1:43" ht="14.25">
      <c r="A127" s="234"/>
      <c r="B127" s="73"/>
      <c r="C127" s="73"/>
      <c r="D127" s="73"/>
      <c r="E127" s="73"/>
      <c r="F127" s="73"/>
      <c r="G127" s="73"/>
      <c r="H127" s="39"/>
      <c r="I127" s="73"/>
      <c r="J127" s="73"/>
      <c r="K127" s="38"/>
      <c r="L127" s="38"/>
      <c r="M127" s="38"/>
      <c r="N127" s="38"/>
      <c r="O127" s="38"/>
      <c r="P127" s="38"/>
      <c r="Q127" s="38"/>
      <c r="R127" s="38"/>
      <c r="S127" s="38"/>
      <c r="T127" s="38"/>
      <c r="U127" s="38"/>
      <c r="V127" s="38"/>
      <c r="W127" s="38"/>
      <c r="X127" s="38"/>
      <c r="Y127" s="38"/>
      <c r="Z127" s="38"/>
      <c r="AA127" s="38"/>
      <c r="AB127" s="38"/>
      <c r="AC127" s="302"/>
      <c r="AD127" s="302"/>
      <c r="AE127" s="40"/>
      <c r="AF127" s="40"/>
      <c r="AG127" s="40"/>
      <c r="AH127" s="38"/>
      <c r="AI127" s="38"/>
      <c r="AJ127" s="38"/>
      <c r="AK127" s="40"/>
      <c r="AL127" s="40"/>
      <c r="AM127" s="40"/>
      <c r="AN127" s="73"/>
      <c r="AO127" s="73"/>
      <c r="AP127" s="73"/>
      <c r="AQ127" s="234"/>
    </row>
    <row r="128" spans="1:43" ht="14.25">
      <c r="A128" s="234"/>
      <c r="B128" s="73"/>
      <c r="C128" s="73"/>
      <c r="D128" s="73"/>
      <c r="E128" s="73"/>
      <c r="F128" s="73"/>
      <c r="G128" s="73"/>
      <c r="H128" s="73"/>
      <c r="I128" s="73"/>
      <c r="J128" s="73"/>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40"/>
      <c r="AL128" s="40"/>
      <c r="AM128" s="40"/>
      <c r="AN128" s="73"/>
      <c r="AO128" s="73"/>
      <c r="AP128" s="73"/>
      <c r="AQ128" s="234"/>
    </row>
    <row r="129" spans="1:43" ht="14.25">
      <c r="A129" s="234"/>
      <c r="B129" s="73"/>
      <c r="C129" s="73"/>
      <c r="D129" s="73"/>
      <c r="E129" s="73"/>
      <c r="F129" s="73"/>
      <c r="G129" s="73"/>
      <c r="H129" s="73"/>
      <c r="I129" s="73"/>
      <c r="J129" s="73"/>
      <c r="K129" s="73"/>
      <c r="L129" s="73"/>
      <c r="M129" s="73"/>
      <c r="N129" s="73"/>
      <c r="O129" s="73"/>
      <c r="P129" s="73"/>
      <c r="Q129" s="73"/>
      <c r="R129" s="73"/>
      <c r="S129" s="73"/>
      <c r="T129" s="73"/>
      <c r="U129" s="73"/>
      <c r="V129" s="73"/>
      <c r="W129" s="73"/>
      <c r="X129" s="73"/>
      <c r="Y129" s="73"/>
      <c r="Z129" s="73"/>
      <c r="AA129" s="73"/>
      <c r="AB129" s="73"/>
      <c r="AC129" s="73"/>
      <c r="AD129" s="73"/>
      <c r="AE129" s="73"/>
      <c r="AF129" s="73"/>
      <c r="AG129" s="73"/>
      <c r="AH129" s="73"/>
      <c r="AI129" s="73"/>
      <c r="AJ129" s="73"/>
      <c r="AK129" s="73"/>
      <c r="AL129" s="73"/>
      <c r="AM129" s="73"/>
      <c r="AN129" s="73"/>
      <c r="AO129" s="73"/>
      <c r="AP129" s="73"/>
      <c r="AQ129" s="234"/>
    </row>
  </sheetData>
  <mergeCells count="43">
    <mergeCell ref="B56:I57"/>
    <mergeCell ref="B58:I59"/>
    <mergeCell ref="K45:AH46"/>
    <mergeCell ref="K48:AA49"/>
    <mergeCell ref="AC48:AD49"/>
    <mergeCell ref="A52:AQ53"/>
    <mergeCell ref="K57:AQ57"/>
    <mergeCell ref="K56:AQ56"/>
    <mergeCell ref="K58:AQ59"/>
    <mergeCell ref="K54:AQ55"/>
    <mergeCell ref="B3:AP3"/>
    <mergeCell ref="AF12:AP12"/>
    <mergeCell ref="B5:AP10"/>
    <mergeCell ref="B38:AP38"/>
    <mergeCell ref="B40:AP42"/>
    <mergeCell ref="B21:AP21"/>
    <mergeCell ref="B14:F14"/>
    <mergeCell ref="B23:AP27"/>
    <mergeCell ref="AF29:AP29"/>
    <mergeCell ref="K30:AH31"/>
    <mergeCell ref="K13:AH14"/>
    <mergeCell ref="K16:AA17"/>
    <mergeCell ref="AC16:AD17"/>
    <mergeCell ref="B31:C33"/>
    <mergeCell ref="D31:G31"/>
    <mergeCell ref="D33:G33"/>
    <mergeCell ref="AC108:AD109"/>
    <mergeCell ref="B60:I61"/>
    <mergeCell ref="B62:I63"/>
    <mergeCell ref="B64:I65"/>
    <mergeCell ref="Z62:AD63"/>
    <mergeCell ref="K64:Y65"/>
    <mergeCell ref="K62:Y63"/>
    <mergeCell ref="K60:AQ61"/>
    <mergeCell ref="AE62:AQ63"/>
    <mergeCell ref="A67:AQ72"/>
    <mergeCell ref="A74:C77"/>
    <mergeCell ref="D74:AQ77"/>
    <mergeCell ref="K33:AA34"/>
    <mergeCell ref="AC33:AD34"/>
    <mergeCell ref="AF44:AP44"/>
    <mergeCell ref="B54:I55"/>
    <mergeCell ref="B46:F46"/>
  </mergeCells>
  <phoneticPr fontId="1"/>
  <printOptions horizontalCentered="1" verticalCentered="1"/>
  <pageMargins left="0" right="0.59055118110236227" top="0" bottom="0" header="0.31496062992125984" footer="0.31496062992125984"/>
  <pageSetup paperSize="9" scale="83" orientation="portrait" cellComments="asDisplayed"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49"/>
  <sheetViews>
    <sheetView view="pageBreakPreview" zoomScaleNormal="100" zoomScaleSheetLayoutView="100" workbookViewId="0">
      <selection activeCell="A9" sqref="A9:AT10"/>
    </sheetView>
  </sheetViews>
  <sheetFormatPr defaultColWidth="9" defaultRowHeight="13.5"/>
  <cols>
    <col min="1" max="2" width="2.5" style="221" customWidth="1"/>
    <col min="3" max="5" width="2.625" style="221" customWidth="1"/>
    <col min="6" max="16" width="2.875" style="221" customWidth="1"/>
    <col min="17" max="17" width="2.625" style="221" customWidth="1"/>
    <col min="18" max="32" width="2.875" style="221" customWidth="1"/>
    <col min="33" max="75" width="2.625" style="221" customWidth="1"/>
    <col min="76" max="16384" width="9" style="221"/>
  </cols>
  <sheetData>
    <row r="1" spans="1:75" ht="5.25" customHeight="1">
      <c r="A1" s="222"/>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W1" s="303"/>
      <c r="AX1" s="303"/>
      <c r="AY1" s="303"/>
      <c r="AZ1" s="303"/>
      <c r="BA1" s="303"/>
      <c r="BB1" s="303"/>
      <c r="BC1" s="303"/>
      <c r="BD1" s="158"/>
      <c r="BE1" s="158"/>
      <c r="BF1" s="158"/>
      <c r="BG1" s="158"/>
      <c r="BH1" s="158"/>
      <c r="BI1" s="158"/>
      <c r="BJ1" s="158"/>
      <c r="BK1" s="158"/>
      <c r="BL1" s="158"/>
      <c r="BM1" s="158"/>
      <c r="BN1" s="158"/>
      <c r="BO1" s="158"/>
      <c r="BP1" s="158"/>
      <c r="BQ1" s="158"/>
      <c r="BR1" s="158"/>
      <c r="BS1" s="158"/>
      <c r="BT1" s="158"/>
      <c r="BU1" s="158"/>
      <c r="BV1" s="158"/>
      <c r="BW1" s="158"/>
    </row>
    <row r="2" spans="1:75" ht="17.100000000000001" customHeight="1">
      <c r="A2" s="446" t="s">
        <v>143</v>
      </c>
      <c r="B2" s="446"/>
      <c r="C2" s="446"/>
      <c r="D2" s="446"/>
      <c r="E2" s="446"/>
      <c r="F2" s="220"/>
      <c r="G2" s="447" t="s">
        <v>137</v>
      </c>
      <c r="H2" s="638" t="s">
        <v>138</v>
      </c>
      <c r="I2" s="639"/>
      <c r="J2" s="640"/>
      <c r="K2" s="638" t="s">
        <v>139</v>
      </c>
      <c r="L2" s="639"/>
      <c r="M2" s="640"/>
      <c r="N2" s="638" t="s">
        <v>140</v>
      </c>
      <c r="O2" s="639"/>
      <c r="P2" s="640"/>
      <c r="Q2" s="638" t="s">
        <v>193</v>
      </c>
      <c r="R2" s="639"/>
      <c r="S2" s="640"/>
      <c r="T2" s="397"/>
      <c r="U2" s="398"/>
      <c r="V2" s="638" t="s">
        <v>191</v>
      </c>
      <c r="W2" s="639"/>
      <c r="X2" s="640"/>
      <c r="Y2" s="638" t="s">
        <v>190</v>
      </c>
      <c r="Z2" s="639"/>
      <c r="AA2" s="640"/>
      <c r="AE2" s="222"/>
      <c r="AF2" s="304"/>
      <c r="AG2" s="434" t="s">
        <v>0</v>
      </c>
      <c r="AH2" s="435"/>
      <c r="AI2" s="435"/>
      <c r="AJ2" s="435"/>
      <c r="AK2" s="436"/>
      <c r="AL2" s="428" t="s">
        <v>49</v>
      </c>
      <c r="AM2" s="429"/>
      <c r="AN2" s="429"/>
      <c r="AO2" s="429"/>
      <c r="AP2" s="429"/>
      <c r="AQ2" s="429"/>
      <c r="AR2" s="429"/>
      <c r="AS2" s="429"/>
      <c r="AT2" s="430"/>
      <c r="AW2" s="305"/>
      <c r="AX2" s="305"/>
      <c r="AY2" s="305"/>
      <c r="AZ2" s="305"/>
      <c r="BP2" s="158"/>
      <c r="BQ2" s="159"/>
      <c r="BR2" s="159"/>
      <c r="BS2" s="159"/>
      <c r="BT2" s="159"/>
      <c r="BU2" s="159"/>
      <c r="BV2" s="158"/>
      <c r="BW2" s="158"/>
    </row>
    <row r="3" spans="1:75" ht="12" customHeight="1">
      <c r="A3" s="448"/>
      <c r="B3" s="448"/>
      <c r="C3" s="448"/>
      <c r="D3" s="448"/>
      <c r="E3" s="448"/>
      <c r="F3" s="227"/>
      <c r="G3" s="447"/>
      <c r="H3" s="641"/>
      <c r="I3" s="642"/>
      <c r="J3" s="643"/>
      <c r="K3" s="641"/>
      <c r="L3" s="642"/>
      <c r="M3" s="643"/>
      <c r="N3" s="641"/>
      <c r="O3" s="642"/>
      <c r="P3" s="643"/>
      <c r="Q3" s="641"/>
      <c r="R3" s="642"/>
      <c r="S3" s="643"/>
      <c r="T3" s="399"/>
      <c r="U3" s="400"/>
      <c r="V3" s="641"/>
      <c r="W3" s="642"/>
      <c r="X3" s="643"/>
      <c r="Y3" s="641"/>
      <c r="Z3" s="642"/>
      <c r="AA3" s="643"/>
      <c r="AE3" s="222"/>
      <c r="AF3" s="306"/>
      <c r="AG3" s="437"/>
      <c r="AH3" s="438"/>
      <c r="AI3" s="438"/>
      <c r="AJ3" s="438"/>
      <c r="AK3" s="439"/>
      <c r="AL3" s="431"/>
      <c r="AM3" s="432"/>
      <c r="AN3" s="432"/>
      <c r="AO3" s="432"/>
      <c r="AP3" s="432"/>
      <c r="AQ3" s="432"/>
      <c r="AR3" s="432"/>
      <c r="AS3" s="432"/>
      <c r="AT3" s="433"/>
      <c r="AW3" s="305"/>
      <c r="AX3" s="305"/>
      <c r="AY3" s="305"/>
      <c r="AZ3" s="305"/>
      <c r="BP3" s="158"/>
      <c r="BQ3" s="157"/>
      <c r="BR3" s="157"/>
      <c r="BS3" s="158"/>
      <c r="BT3" s="158"/>
      <c r="BU3" s="158"/>
      <c r="BV3" s="158"/>
      <c r="BW3" s="158"/>
    </row>
    <row r="4" spans="1:75" ht="13.5" customHeight="1">
      <c r="A4" s="448"/>
      <c r="B4" s="448"/>
      <c r="C4" s="448"/>
      <c r="D4" s="448"/>
      <c r="E4" s="448"/>
      <c r="F4" s="227"/>
      <c r="G4" s="447"/>
      <c r="H4" s="644"/>
      <c r="I4" s="645"/>
      <c r="J4" s="646"/>
      <c r="K4" s="644"/>
      <c r="L4" s="645"/>
      <c r="M4" s="646"/>
      <c r="N4" s="644"/>
      <c r="O4" s="645"/>
      <c r="P4" s="646"/>
      <c r="Q4" s="644"/>
      <c r="R4" s="645"/>
      <c r="S4" s="646"/>
      <c r="T4" s="399"/>
      <c r="U4" s="400"/>
      <c r="V4" s="644"/>
      <c r="W4" s="645"/>
      <c r="X4" s="646"/>
      <c r="Y4" s="644"/>
      <c r="Z4" s="645"/>
      <c r="AA4" s="646"/>
      <c r="AE4" s="222"/>
      <c r="AF4" s="306"/>
      <c r="AG4" s="440" t="s">
        <v>146</v>
      </c>
      <c r="AH4" s="441"/>
      <c r="AI4" s="441"/>
      <c r="AJ4" s="441"/>
      <c r="AK4" s="442"/>
      <c r="AL4" s="413"/>
      <c r="AM4" s="414"/>
      <c r="AN4" s="414"/>
      <c r="AO4" s="414"/>
      <c r="AP4" s="414"/>
      <c r="AQ4" s="414"/>
      <c r="AR4" s="414"/>
      <c r="AS4" s="414"/>
      <c r="AT4" s="415"/>
      <c r="AW4" s="225"/>
      <c r="AX4" s="225"/>
      <c r="AY4" s="225"/>
      <c r="AZ4" s="225"/>
      <c r="BP4" s="158"/>
      <c r="BQ4" s="157"/>
      <c r="BR4" s="157"/>
      <c r="BS4" s="158"/>
      <c r="BT4" s="158"/>
      <c r="BU4" s="158"/>
      <c r="BV4" s="158"/>
      <c r="BW4" s="158"/>
    </row>
    <row r="5" spans="1:75" ht="13.5" customHeight="1">
      <c r="A5" s="448"/>
      <c r="B5" s="448"/>
      <c r="C5" s="448"/>
      <c r="D5" s="448"/>
      <c r="E5" s="448"/>
      <c r="F5" s="227"/>
      <c r="G5" s="447"/>
      <c r="H5" s="644"/>
      <c r="I5" s="645"/>
      <c r="J5" s="646"/>
      <c r="K5" s="644"/>
      <c r="L5" s="645"/>
      <c r="M5" s="646"/>
      <c r="N5" s="644"/>
      <c r="O5" s="645"/>
      <c r="P5" s="646"/>
      <c r="Q5" s="644"/>
      <c r="R5" s="645"/>
      <c r="S5" s="646"/>
      <c r="T5" s="399"/>
      <c r="U5" s="400"/>
      <c r="V5" s="644"/>
      <c r="W5" s="645"/>
      <c r="X5" s="646"/>
      <c r="Y5" s="644"/>
      <c r="Z5" s="645"/>
      <c r="AA5" s="646"/>
      <c r="AE5" s="222"/>
      <c r="AF5" s="306"/>
      <c r="AG5" s="443"/>
      <c r="AH5" s="444"/>
      <c r="AI5" s="444"/>
      <c r="AJ5" s="444"/>
      <c r="AK5" s="445"/>
      <c r="AL5" s="416"/>
      <c r="AM5" s="417"/>
      <c r="AN5" s="417"/>
      <c r="AO5" s="417"/>
      <c r="AP5" s="417"/>
      <c r="AQ5" s="417"/>
      <c r="AR5" s="417"/>
      <c r="AS5" s="417"/>
      <c r="AT5" s="418"/>
      <c r="AW5" s="225"/>
      <c r="AX5" s="225"/>
      <c r="AY5" s="225"/>
      <c r="AZ5" s="225"/>
      <c r="BP5" s="158"/>
      <c r="BQ5" s="157"/>
      <c r="BR5" s="157"/>
      <c r="BS5" s="158"/>
      <c r="BT5" s="158"/>
      <c r="BU5" s="158"/>
      <c r="BV5" s="158"/>
      <c r="BW5" s="158"/>
    </row>
    <row r="6" spans="1:75" ht="13.5" customHeight="1">
      <c r="A6" s="448"/>
      <c r="B6" s="448"/>
      <c r="C6" s="448"/>
      <c r="D6" s="448"/>
      <c r="E6" s="448"/>
      <c r="F6" s="227"/>
      <c r="G6" s="447"/>
      <c r="H6" s="644"/>
      <c r="I6" s="645"/>
      <c r="J6" s="646"/>
      <c r="K6" s="644"/>
      <c r="L6" s="645"/>
      <c r="M6" s="646"/>
      <c r="N6" s="644"/>
      <c r="O6" s="645"/>
      <c r="P6" s="646"/>
      <c r="Q6" s="644"/>
      <c r="R6" s="645"/>
      <c r="S6" s="646"/>
      <c r="T6" s="399"/>
      <c r="U6" s="400"/>
      <c r="V6" s="644"/>
      <c r="W6" s="645"/>
      <c r="X6" s="646"/>
      <c r="Y6" s="644"/>
      <c r="Z6" s="645"/>
      <c r="AA6" s="646"/>
      <c r="AE6" s="222"/>
      <c r="AF6" s="306"/>
      <c r="AG6" s="440" t="s">
        <v>147</v>
      </c>
      <c r="AH6" s="441"/>
      <c r="AI6" s="441"/>
      <c r="AJ6" s="441"/>
      <c r="AK6" s="442"/>
      <c r="AL6" s="413"/>
      <c r="AM6" s="414"/>
      <c r="AN6" s="414"/>
      <c r="AO6" s="414"/>
      <c r="AP6" s="414"/>
      <c r="AQ6" s="414"/>
      <c r="AR6" s="414"/>
      <c r="AS6" s="414"/>
      <c r="AT6" s="415"/>
      <c r="AW6" s="225"/>
      <c r="AX6" s="225"/>
      <c r="AY6" s="225"/>
      <c r="AZ6" s="225"/>
      <c r="BP6" s="158"/>
      <c r="BQ6" s="157"/>
      <c r="BR6" s="157"/>
      <c r="BS6" s="158"/>
      <c r="BT6" s="158"/>
      <c r="BU6" s="158"/>
      <c r="BV6" s="158"/>
      <c r="BW6" s="158"/>
    </row>
    <row r="7" spans="1:75" ht="13.5" customHeight="1">
      <c r="A7" s="448"/>
      <c r="B7" s="448"/>
      <c r="C7" s="448"/>
      <c r="D7" s="448"/>
      <c r="E7" s="448"/>
      <c r="F7" s="227"/>
      <c r="G7" s="447"/>
      <c r="H7" s="647"/>
      <c r="I7" s="648"/>
      <c r="J7" s="649"/>
      <c r="K7" s="647"/>
      <c r="L7" s="648"/>
      <c r="M7" s="649"/>
      <c r="N7" s="647"/>
      <c r="O7" s="648"/>
      <c r="P7" s="649"/>
      <c r="Q7" s="647"/>
      <c r="R7" s="648"/>
      <c r="S7" s="649"/>
      <c r="T7" s="399"/>
      <c r="U7" s="400"/>
      <c r="V7" s="647"/>
      <c r="W7" s="648"/>
      <c r="X7" s="649"/>
      <c r="Y7" s="647"/>
      <c r="Z7" s="648"/>
      <c r="AA7" s="649"/>
      <c r="AE7" s="222"/>
      <c r="AF7" s="306"/>
      <c r="AG7" s="443"/>
      <c r="AH7" s="444"/>
      <c r="AI7" s="444"/>
      <c r="AJ7" s="444"/>
      <c r="AK7" s="445"/>
      <c r="AL7" s="416"/>
      <c r="AM7" s="417"/>
      <c r="AN7" s="417"/>
      <c r="AO7" s="417"/>
      <c r="AP7" s="417"/>
      <c r="AQ7" s="417"/>
      <c r="AR7" s="417"/>
      <c r="AS7" s="417"/>
      <c r="AT7" s="418"/>
      <c r="AW7" s="225"/>
      <c r="AX7" s="225"/>
      <c r="AY7" s="225"/>
      <c r="AZ7" s="225"/>
      <c r="BP7" s="158"/>
      <c r="BQ7" s="157"/>
      <c r="BR7" s="157"/>
      <c r="BS7" s="158"/>
      <c r="BT7" s="158"/>
      <c r="BU7" s="158"/>
      <c r="BV7" s="158"/>
      <c r="BW7" s="158"/>
    </row>
    <row r="8" spans="1:75" ht="15" customHeight="1">
      <c r="AH8" s="234"/>
      <c r="AI8" s="234"/>
      <c r="AJ8" s="234"/>
      <c r="AK8" s="234"/>
      <c r="AL8" s="234"/>
      <c r="AM8" s="234"/>
      <c r="AN8" s="234"/>
      <c r="AO8" s="234"/>
      <c r="AP8" s="234"/>
      <c r="AQ8" s="234"/>
      <c r="AR8" s="234"/>
      <c r="AS8" s="234"/>
      <c r="AT8" s="234"/>
      <c r="AU8" s="234"/>
      <c r="AV8" s="303"/>
      <c r="AW8" s="303"/>
      <c r="AX8" s="303"/>
      <c r="AY8" s="303"/>
      <c r="AZ8" s="303"/>
      <c r="BP8" s="158"/>
      <c r="BQ8" s="157"/>
      <c r="BR8" s="157"/>
      <c r="BS8" s="158"/>
      <c r="BT8" s="158"/>
      <c r="BU8" s="158"/>
      <c r="BV8" s="158"/>
      <c r="BW8" s="158"/>
    </row>
    <row r="9" spans="1:75" ht="15" customHeight="1">
      <c r="A9" s="634" t="s">
        <v>60</v>
      </c>
      <c r="B9" s="634"/>
      <c r="C9" s="634"/>
      <c r="D9" s="634"/>
      <c r="E9" s="634"/>
      <c r="F9" s="634"/>
      <c r="G9" s="634"/>
      <c r="H9" s="634"/>
      <c r="I9" s="634"/>
      <c r="J9" s="634"/>
      <c r="K9" s="634"/>
      <c r="L9" s="634"/>
      <c r="M9" s="634"/>
      <c r="N9" s="634"/>
      <c r="O9" s="634"/>
      <c r="P9" s="634"/>
      <c r="Q9" s="634"/>
      <c r="R9" s="634"/>
      <c r="S9" s="634"/>
      <c r="T9" s="634"/>
      <c r="U9" s="634"/>
      <c r="V9" s="634"/>
      <c r="W9" s="634"/>
      <c r="X9" s="634"/>
      <c r="Y9" s="634"/>
      <c r="Z9" s="634"/>
      <c r="AA9" s="634"/>
      <c r="AB9" s="634"/>
      <c r="AC9" s="634"/>
      <c r="AD9" s="634"/>
      <c r="AE9" s="634"/>
      <c r="AF9" s="634"/>
      <c r="AG9" s="634"/>
      <c r="AH9" s="634"/>
      <c r="AI9" s="634"/>
      <c r="AJ9" s="634"/>
      <c r="AK9" s="634"/>
      <c r="AL9" s="634"/>
      <c r="AM9" s="634"/>
      <c r="AN9" s="634"/>
      <c r="AO9" s="634"/>
      <c r="AP9" s="634"/>
      <c r="AQ9" s="634"/>
      <c r="AR9" s="634"/>
      <c r="AS9" s="634"/>
      <c r="AT9" s="634"/>
      <c r="AU9" s="307"/>
      <c r="AV9" s="308"/>
      <c r="AW9" s="308"/>
      <c r="AX9" s="308"/>
      <c r="AY9" s="308"/>
      <c r="AZ9" s="308"/>
      <c r="BP9" s="158"/>
      <c r="BQ9" s="157"/>
      <c r="BR9" s="157"/>
      <c r="BS9" s="158"/>
      <c r="BT9" s="158"/>
      <c r="BU9" s="158"/>
      <c r="BV9" s="158"/>
      <c r="BW9" s="158"/>
    </row>
    <row r="10" spans="1:75" ht="15" customHeight="1">
      <c r="A10" s="634"/>
      <c r="B10" s="634"/>
      <c r="C10" s="634"/>
      <c r="D10" s="634"/>
      <c r="E10" s="634"/>
      <c r="F10" s="634"/>
      <c r="G10" s="634"/>
      <c r="H10" s="634"/>
      <c r="I10" s="634"/>
      <c r="J10" s="634"/>
      <c r="K10" s="634"/>
      <c r="L10" s="634"/>
      <c r="M10" s="634"/>
      <c r="N10" s="634"/>
      <c r="O10" s="634"/>
      <c r="P10" s="634"/>
      <c r="Q10" s="634"/>
      <c r="R10" s="634"/>
      <c r="S10" s="634"/>
      <c r="T10" s="634"/>
      <c r="U10" s="634"/>
      <c r="V10" s="634"/>
      <c r="W10" s="634"/>
      <c r="X10" s="634"/>
      <c r="Y10" s="634"/>
      <c r="Z10" s="634"/>
      <c r="AA10" s="634"/>
      <c r="AB10" s="634"/>
      <c r="AC10" s="634"/>
      <c r="AD10" s="634"/>
      <c r="AE10" s="634"/>
      <c r="AF10" s="634"/>
      <c r="AG10" s="634"/>
      <c r="AH10" s="634"/>
      <c r="AI10" s="634"/>
      <c r="AJ10" s="634"/>
      <c r="AK10" s="634"/>
      <c r="AL10" s="634"/>
      <c r="AM10" s="634"/>
      <c r="AN10" s="634"/>
      <c r="AO10" s="634"/>
      <c r="AP10" s="634"/>
      <c r="AQ10" s="634"/>
      <c r="AR10" s="634"/>
      <c r="AS10" s="634"/>
      <c r="AT10" s="634"/>
      <c r="AU10" s="307"/>
      <c r="AV10" s="308"/>
      <c r="AW10" s="308"/>
      <c r="AX10" s="308"/>
      <c r="AY10" s="308"/>
      <c r="AZ10" s="308"/>
      <c r="BP10" s="158"/>
      <c r="BQ10" s="157"/>
      <c r="BR10" s="157"/>
      <c r="BS10" s="158"/>
      <c r="BT10" s="158"/>
      <c r="BU10" s="158"/>
      <c r="BV10" s="158"/>
      <c r="BW10" s="158"/>
    </row>
    <row r="11" spans="1:75" ht="15" customHeight="1" thickBot="1">
      <c r="A11" s="307"/>
      <c r="B11" s="307"/>
      <c r="C11" s="307"/>
      <c r="D11" s="307"/>
      <c r="E11" s="307"/>
      <c r="F11" s="307"/>
      <c r="G11" s="307"/>
      <c r="H11" s="307"/>
      <c r="I11" s="307"/>
      <c r="J11" s="307"/>
      <c r="K11" s="307"/>
      <c r="L11" s="307"/>
      <c r="M11" s="307"/>
      <c r="N11" s="307"/>
      <c r="O11" s="307"/>
      <c r="P11" s="307"/>
      <c r="Q11" s="307"/>
      <c r="R11" s="307"/>
      <c r="S11" s="307"/>
      <c r="T11" s="307"/>
      <c r="U11" s="307"/>
      <c r="V11" s="307"/>
      <c r="W11" s="307"/>
      <c r="X11" s="307"/>
      <c r="Y11" s="307"/>
      <c r="Z11" s="307"/>
      <c r="AA11" s="307"/>
      <c r="AB11" s="307"/>
      <c r="AC11" s="307"/>
      <c r="AD11" s="307"/>
      <c r="AE11" s="307"/>
      <c r="AF11" s="307"/>
      <c r="AG11" s="307"/>
      <c r="AH11" s="307"/>
      <c r="AI11" s="307"/>
      <c r="AJ11" s="307"/>
      <c r="AK11" s="307"/>
      <c r="AL11" s="307"/>
      <c r="AM11" s="307"/>
      <c r="AN11" s="307"/>
      <c r="AO11" s="307"/>
      <c r="AP11" s="307"/>
      <c r="AQ11" s="307"/>
      <c r="AR11" s="307"/>
      <c r="AS11" s="307"/>
      <c r="AT11" s="307"/>
      <c r="AU11" s="307"/>
      <c r="AV11" s="308"/>
      <c r="AW11" s="308"/>
      <c r="AX11" s="308"/>
      <c r="AY11" s="308"/>
      <c r="AZ11" s="308"/>
      <c r="BP11" s="158"/>
      <c r="BQ11" s="158"/>
      <c r="BR11" s="158"/>
      <c r="BS11" s="158"/>
      <c r="BT11" s="158"/>
      <c r="BU11" s="158"/>
      <c r="BV11" s="158"/>
      <c r="BW11" s="158"/>
    </row>
    <row r="12" spans="1:75" ht="20.100000000000001" customHeight="1">
      <c r="A12" s="635" t="s">
        <v>96</v>
      </c>
      <c r="B12" s="636"/>
      <c r="C12" s="636"/>
      <c r="D12" s="636"/>
      <c r="E12" s="636"/>
      <c r="F12" s="636"/>
      <c r="G12" s="636"/>
      <c r="H12" s="636"/>
      <c r="I12" s="636"/>
      <c r="J12" s="636"/>
      <c r="K12" s="636"/>
      <c r="L12" s="636"/>
      <c r="M12" s="636"/>
      <c r="N12" s="636"/>
      <c r="O12" s="636"/>
      <c r="P12" s="636"/>
      <c r="Q12" s="635" t="s">
        <v>97</v>
      </c>
      <c r="R12" s="636"/>
      <c r="S12" s="636"/>
      <c r="T12" s="636"/>
      <c r="U12" s="636"/>
      <c r="V12" s="636"/>
      <c r="W12" s="636"/>
      <c r="X12" s="636"/>
      <c r="Y12" s="636"/>
      <c r="Z12" s="636"/>
      <c r="AA12" s="636"/>
      <c r="AB12" s="636"/>
      <c r="AC12" s="636"/>
      <c r="AD12" s="636"/>
      <c r="AE12" s="637"/>
      <c r="AF12" s="636" t="s">
        <v>102</v>
      </c>
      <c r="AG12" s="636"/>
      <c r="AH12" s="636"/>
      <c r="AI12" s="636"/>
      <c r="AJ12" s="636"/>
      <c r="AK12" s="636"/>
      <c r="AL12" s="636"/>
      <c r="AM12" s="636"/>
      <c r="AN12" s="636"/>
      <c r="AO12" s="636"/>
      <c r="AP12" s="636"/>
      <c r="AQ12" s="636"/>
      <c r="AR12" s="636"/>
      <c r="AS12" s="636"/>
      <c r="AT12" s="637"/>
      <c r="AU12" s="309"/>
      <c r="AV12" s="310"/>
      <c r="AW12" s="310"/>
      <c r="AX12" s="310"/>
      <c r="AY12" s="310"/>
      <c r="AZ12" s="310"/>
      <c r="BP12" s="158"/>
      <c r="BQ12" s="158"/>
      <c r="BR12" s="158"/>
      <c r="BS12" s="158"/>
      <c r="BT12" s="158"/>
      <c r="BU12" s="158"/>
      <c r="BV12" s="158"/>
      <c r="BW12" s="158"/>
    </row>
    <row r="13" spans="1:75" ht="20.100000000000001" customHeight="1" thickBot="1">
      <c r="A13" s="655" t="s">
        <v>59</v>
      </c>
      <c r="B13" s="650"/>
      <c r="C13" s="650"/>
      <c r="D13" s="650"/>
      <c r="E13" s="650"/>
      <c r="F13" s="650"/>
      <c r="G13" s="650"/>
      <c r="H13" s="650"/>
      <c r="I13" s="650"/>
      <c r="J13" s="651"/>
      <c r="K13" s="652" t="s">
        <v>61</v>
      </c>
      <c r="L13" s="650"/>
      <c r="M13" s="651"/>
      <c r="N13" s="652" t="s">
        <v>99</v>
      </c>
      <c r="O13" s="650"/>
      <c r="P13" s="650"/>
      <c r="Q13" s="655" t="s">
        <v>59</v>
      </c>
      <c r="R13" s="650"/>
      <c r="S13" s="650"/>
      <c r="T13" s="650"/>
      <c r="U13" s="650"/>
      <c r="V13" s="650"/>
      <c r="W13" s="650"/>
      <c r="X13" s="650"/>
      <c r="Y13" s="651"/>
      <c r="Z13" s="652" t="s">
        <v>61</v>
      </c>
      <c r="AA13" s="650"/>
      <c r="AB13" s="651"/>
      <c r="AC13" s="652" t="s">
        <v>99</v>
      </c>
      <c r="AD13" s="650"/>
      <c r="AE13" s="653"/>
      <c r="AF13" s="650" t="s">
        <v>59</v>
      </c>
      <c r="AG13" s="650"/>
      <c r="AH13" s="650"/>
      <c r="AI13" s="650"/>
      <c r="AJ13" s="650"/>
      <c r="AK13" s="650"/>
      <c r="AL13" s="650"/>
      <c r="AM13" s="650"/>
      <c r="AN13" s="651"/>
      <c r="AO13" s="652" t="s">
        <v>61</v>
      </c>
      <c r="AP13" s="650"/>
      <c r="AQ13" s="651"/>
      <c r="AR13" s="652" t="s">
        <v>99</v>
      </c>
      <c r="AS13" s="650"/>
      <c r="AT13" s="653"/>
      <c r="AU13" s="311"/>
      <c r="AV13" s="311"/>
      <c r="AW13" s="311"/>
      <c r="AX13" s="311"/>
      <c r="AY13" s="311"/>
      <c r="AZ13" s="311"/>
      <c r="BP13" s="158"/>
      <c r="BQ13" s="158"/>
      <c r="BR13" s="158"/>
      <c r="BS13" s="158"/>
      <c r="BT13" s="158"/>
      <c r="BU13" s="158"/>
      <c r="BV13" s="158"/>
      <c r="BW13" s="158"/>
    </row>
    <row r="14" spans="1:75" ht="20.100000000000001" customHeight="1">
      <c r="A14" s="654" t="s">
        <v>31</v>
      </c>
      <c r="B14" s="463"/>
      <c r="C14" s="463"/>
      <c r="D14" s="463"/>
      <c r="E14" s="463"/>
      <c r="F14" s="463"/>
      <c r="G14" s="463"/>
      <c r="H14" s="463"/>
      <c r="I14" s="463"/>
      <c r="J14" s="464"/>
      <c r="K14" s="312"/>
      <c r="L14" s="313"/>
      <c r="M14" s="313"/>
      <c r="N14" s="312"/>
      <c r="O14" s="313"/>
      <c r="P14" s="247"/>
      <c r="Q14" s="654" t="s">
        <v>35</v>
      </c>
      <c r="R14" s="463"/>
      <c r="S14" s="463"/>
      <c r="T14" s="463"/>
      <c r="U14" s="463"/>
      <c r="V14" s="463"/>
      <c r="W14" s="463"/>
      <c r="X14" s="463"/>
      <c r="Y14" s="464"/>
      <c r="Z14" s="314"/>
      <c r="AA14" s="247"/>
      <c r="AB14" s="315"/>
      <c r="AC14" s="314"/>
      <c r="AD14" s="247"/>
      <c r="AE14" s="258"/>
      <c r="AF14" s="463" t="s">
        <v>158</v>
      </c>
      <c r="AG14" s="463"/>
      <c r="AH14" s="463"/>
      <c r="AI14" s="463"/>
      <c r="AJ14" s="463"/>
      <c r="AK14" s="463"/>
      <c r="AL14" s="463"/>
      <c r="AM14" s="463"/>
      <c r="AN14" s="464"/>
      <c r="AO14" s="314"/>
      <c r="AP14" s="247"/>
      <c r="AQ14" s="315"/>
      <c r="AR14" s="247"/>
      <c r="AS14" s="247"/>
      <c r="AT14" s="258"/>
      <c r="AU14" s="256"/>
      <c r="AV14" s="135"/>
      <c r="AW14" s="135"/>
      <c r="AX14" s="135"/>
      <c r="AY14" s="135"/>
      <c r="AZ14" s="135"/>
      <c r="BP14" s="158"/>
      <c r="BQ14" s="158"/>
      <c r="BR14" s="158"/>
      <c r="BS14" s="158"/>
      <c r="BT14" s="158"/>
      <c r="BU14" s="158"/>
      <c r="BV14" s="158"/>
      <c r="BW14" s="158"/>
    </row>
    <row r="15" spans="1:75" ht="20.100000000000001" customHeight="1">
      <c r="A15" s="656" t="s">
        <v>32</v>
      </c>
      <c r="B15" s="657"/>
      <c r="C15" s="657"/>
      <c r="D15" s="657"/>
      <c r="E15" s="657"/>
      <c r="F15" s="657"/>
      <c r="G15" s="657"/>
      <c r="H15" s="657"/>
      <c r="I15" s="657"/>
      <c r="J15" s="658"/>
      <c r="K15" s="316"/>
      <c r="L15" s="250"/>
      <c r="M15" s="317"/>
      <c r="N15" s="316"/>
      <c r="O15" s="250"/>
      <c r="P15" s="250"/>
      <c r="Q15" s="656" t="s">
        <v>175</v>
      </c>
      <c r="R15" s="657"/>
      <c r="S15" s="657"/>
      <c r="T15" s="657"/>
      <c r="U15" s="657"/>
      <c r="V15" s="657"/>
      <c r="W15" s="657"/>
      <c r="X15" s="657"/>
      <c r="Y15" s="658"/>
      <c r="Z15" s="316"/>
      <c r="AA15" s="250"/>
      <c r="AB15" s="317"/>
      <c r="AC15" s="316"/>
      <c r="AD15" s="250"/>
      <c r="AE15" s="318"/>
      <c r="AF15" s="657" t="s">
        <v>158</v>
      </c>
      <c r="AG15" s="657"/>
      <c r="AH15" s="657"/>
      <c r="AI15" s="657"/>
      <c r="AJ15" s="657"/>
      <c r="AK15" s="657"/>
      <c r="AL15" s="657"/>
      <c r="AM15" s="657"/>
      <c r="AN15" s="658"/>
      <c r="AO15" s="316"/>
      <c r="AP15" s="250"/>
      <c r="AQ15" s="317"/>
      <c r="AR15" s="250"/>
      <c r="AS15" s="250"/>
      <c r="AT15" s="318"/>
      <c r="AU15" s="319"/>
      <c r="AV15" s="320"/>
      <c r="AW15" s="320"/>
      <c r="AX15" s="320"/>
      <c r="AY15" s="320"/>
      <c r="AZ15" s="320"/>
      <c r="BP15" s="158"/>
      <c r="BQ15" s="158"/>
      <c r="BR15" s="158"/>
      <c r="BS15" s="158"/>
      <c r="BT15" s="158"/>
      <c r="BU15" s="158"/>
      <c r="BV15" s="158"/>
      <c r="BW15" s="158"/>
    </row>
    <row r="16" spans="1:75" ht="20.100000000000001" customHeight="1">
      <c r="A16" s="656" t="s">
        <v>33</v>
      </c>
      <c r="B16" s="657"/>
      <c r="C16" s="657"/>
      <c r="D16" s="657"/>
      <c r="E16" s="657"/>
      <c r="F16" s="657"/>
      <c r="G16" s="657"/>
      <c r="H16" s="657"/>
      <c r="I16" s="657"/>
      <c r="J16" s="658"/>
      <c r="K16" s="316"/>
      <c r="L16" s="250"/>
      <c r="M16" s="250"/>
      <c r="N16" s="316"/>
      <c r="O16" s="250"/>
      <c r="P16" s="321"/>
      <c r="Q16" s="656" t="s">
        <v>145</v>
      </c>
      <c r="R16" s="657"/>
      <c r="S16" s="657"/>
      <c r="T16" s="657"/>
      <c r="U16" s="657"/>
      <c r="V16" s="657"/>
      <c r="W16" s="657"/>
      <c r="X16" s="657"/>
      <c r="Y16" s="658"/>
      <c r="Z16" s="316"/>
      <c r="AA16" s="250"/>
      <c r="AB16" s="317"/>
      <c r="AC16" s="316"/>
      <c r="AD16" s="250"/>
      <c r="AE16" s="318"/>
      <c r="AF16" s="657" t="s">
        <v>158</v>
      </c>
      <c r="AG16" s="657"/>
      <c r="AH16" s="657"/>
      <c r="AI16" s="657"/>
      <c r="AJ16" s="657"/>
      <c r="AK16" s="657"/>
      <c r="AL16" s="657"/>
      <c r="AM16" s="657"/>
      <c r="AN16" s="658"/>
      <c r="AO16" s="316"/>
      <c r="AP16" s="250"/>
      <c r="AQ16" s="317"/>
      <c r="AR16" s="250"/>
      <c r="AS16" s="250"/>
      <c r="AT16" s="318"/>
      <c r="AU16" s="256"/>
      <c r="AV16" s="135"/>
      <c r="AW16" s="135"/>
      <c r="AX16" s="135"/>
      <c r="AY16" s="135"/>
      <c r="AZ16" s="135"/>
      <c r="BP16" s="158"/>
      <c r="BQ16" s="158"/>
      <c r="BR16" s="158"/>
      <c r="BS16" s="158"/>
      <c r="BT16" s="158"/>
      <c r="BU16" s="158"/>
      <c r="BV16" s="158"/>
      <c r="BW16" s="158"/>
    </row>
    <row r="17" spans="1:75" ht="20.100000000000001" customHeight="1">
      <c r="A17" s="656" t="s">
        <v>34</v>
      </c>
      <c r="B17" s="657"/>
      <c r="C17" s="657"/>
      <c r="D17" s="657"/>
      <c r="E17" s="657"/>
      <c r="F17" s="657"/>
      <c r="G17" s="657"/>
      <c r="H17" s="657"/>
      <c r="I17" s="657"/>
      <c r="J17" s="658"/>
      <c r="K17" s="316"/>
      <c r="L17" s="250"/>
      <c r="M17" s="250"/>
      <c r="N17" s="316"/>
      <c r="O17" s="250"/>
      <c r="P17" s="321"/>
      <c r="Q17" s="656" t="s">
        <v>39</v>
      </c>
      <c r="R17" s="657"/>
      <c r="S17" s="657"/>
      <c r="T17" s="657"/>
      <c r="U17" s="657"/>
      <c r="V17" s="657"/>
      <c r="W17" s="657"/>
      <c r="X17" s="657"/>
      <c r="Y17" s="658"/>
      <c r="Z17" s="316"/>
      <c r="AA17" s="250"/>
      <c r="AB17" s="317"/>
      <c r="AC17" s="316"/>
      <c r="AD17" s="250"/>
      <c r="AE17" s="318"/>
      <c r="AF17" s="657" t="s">
        <v>158</v>
      </c>
      <c r="AG17" s="657"/>
      <c r="AH17" s="657"/>
      <c r="AI17" s="657"/>
      <c r="AJ17" s="657"/>
      <c r="AK17" s="657"/>
      <c r="AL17" s="657"/>
      <c r="AM17" s="657"/>
      <c r="AN17" s="658"/>
      <c r="AO17" s="316"/>
      <c r="AP17" s="250"/>
      <c r="AQ17" s="317"/>
      <c r="AR17" s="250"/>
      <c r="AS17" s="250"/>
      <c r="AT17" s="318"/>
      <c r="AU17" s="319"/>
      <c r="AV17" s="320"/>
      <c r="AW17" s="320"/>
      <c r="AX17" s="320"/>
      <c r="AY17" s="320"/>
      <c r="AZ17" s="320"/>
      <c r="BP17" s="158"/>
      <c r="BQ17" s="158"/>
      <c r="BR17" s="158"/>
      <c r="BS17" s="158"/>
      <c r="BT17" s="158"/>
      <c r="BU17" s="158"/>
      <c r="BV17" s="158"/>
      <c r="BW17" s="158"/>
    </row>
    <row r="18" spans="1:75" ht="20.100000000000001" customHeight="1">
      <c r="A18" s="656" t="s">
        <v>176</v>
      </c>
      <c r="B18" s="657"/>
      <c r="C18" s="657"/>
      <c r="D18" s="657"/>
      <c r="E18" s="657"/>
      <c r="F18" s="657"/>
      <c r="G18" s="657"/>
      <c r="H18" s="657"/>
      <c r="I18" s="657"/>
      <c r="J18" s="658"/>
      <c r="K18" s="316"/>
      <c r="L18" s="250"/>
      <c r="M18" s="250"/>
      <c r="N18" s="316"/>
      <c r="O18" s="250"/>
      <c r="P18" s="321"/>
      <c r="Q18" s="656" t="s">
        <v>158</v>
      </c>
      <c r="R18" s="657"/>
      <c r="S18" s="657"/>
      <c r="T18" s="657"/>
      <c r="U18" s="657"/>
      <c r="V18" s="657"/>
      <c r="W18" s="657"/>
      <c r="X18" s="657"/>
      <c r="Y18" s="658"/>
      <c r="Z18" s="316"/>
      <c r="AA18" s="250"/>
      <c r="AB18" s="317"/>
      <c r="AC18" s="316"/>
      <c r="AD18" s="250"/>
      <c r="AE18" s="318"/>
      <c r="AF18" s="657" t="s">
        <v>158</v>
      </c>
      <c r="AG18" s="657"/>
      <c r="AH18" s="657"/>
      <c r="AI18" s="657"/>
      <c r="AJ18" s="657"/>
      <c r="AK18" s="657"/>
      <c r="AL18" s="657"/>
      <c r="AM18" s="657"/>
      <c r="AN18" s="658"/>
      <c r="AO18" s="316"/>
      <c r="AP18" s="250"/>
      <c r="AQ18" s="317"/>
      <c r="AR18" s="250"/>
      <c r="AS18" s="250"/>
      <c r="AT18" s="318"/>
      <c r="AU18" s="319"/>
      <c r="AV18" s="319"/>
      <c r="AW18" s="319"/>
      <c r="AX18" s="319"/>
      <c r="AY18" s="319"/>
      <c r="AZ18" s="319"/>
    </row>
    <row r="19" spans="1:75" ht="20.100000000000001" customHeight="1">
      <c r="A19" s="656" t="s">
        <v>93</v>
      </c>
      <c r="B19" s="657"/>
      <c r="C19" s="657"/>
      <c r="D19" s="657"/>
      <c r="E19" s="657"/>
      <c r="F19" s="657"/>
      <c r="G19" s="657"/>
      <c r="H19" s="657"/>
      <c r="I19" s="657"/>
      <c r="J19" s="658"/>
      <c r="K19" s="316"/>
      <c r="L19" s="250"/>
      <c r="M19" s="250"/>
      <c r="N19" s="316"/>
      <c r="O19" s="250"/>
      <c r="P19" s="321"/>
      <c r="Q19" s="656" t="s">
        <v>158</v>
      </c>
      <c r="R19" s="657"/>
      <c r="S19" s="657"/>
      <c r="T19" s="657"/>
      <c r="U19" s="657"/>
      <c r="V19" s="657"/>
      <c r="W19" s="657"/>
      <c r="X19" s="657"/>
      <c r="Y19" s="658"/>
      <c r="Z19" s="316"/>
      <c r="AA19" s="250"/>
      <c r="AB19" s="317"/>
      <c r="AC19" s="316"/>
      <c r="AD19" s="250"/>
      <c r="AE19" s="318"/>
      <c r="AF19" s="657" t="s">
        <v>158</v>
      </c>
      <c r="AG19" s="657"/>
      <c r="AH19" s="657"/>
      <c r="AI19" s="657"/>
      <c r="AJ19" s="657"/>
      <c r="AK19" s="657"/>
      <c r="AL19" s="657"/>
      <c r="AM19" s="657"/>
      <c r="AN19" s="658"/>
      <c r="AO19" s="316"/>
      <c r="AP19" s="250"/>
      <c r="AQ19" s="317"/>
      <c r="AR19" s="250"/>
      <c r="AS19" s="250"/>
      <c r="AT19" s="318"/>
      <c r="AU19" s="319"/>
      <c r="AV19" s="319"/>
      <c r="AW19" s="319"/>
      <c r="AX19" s="319"/>
      <c r="AY19" s="319"/>
      <c r="AZ19" s="319"/>
      <c r="BA19" s="319"/>
      <c r="BB19" s="319"/>
      <c r="BC19" s="319"/>
      <c r="BD19" s="319"/>
      <c r="BE19" s="319"/>
      <c r="BF19" s="319"/>
      <c r="BG19" s="319"/>
      <c r="BH19" s="319"/>
      <c r="BI19" s="319"/>
    </row>
    <row r="20" spans="1:75" ht="20.100000000000001" customHeight="1" thickBot="1">
      <c r="A20" s="659" t="s">
        <v>158</v>
      </c>
      <c r="B20" s="660"/>
      <c r="C20" s="660"/>
      <c r="D20" s="660"/>
      <c r="E20" s="660"/>
      <c r="F20" s="660"/>
      <c r="G20" s="660"/>
      <c r="H20" s="660"/>
      <c r="I20" s="660"/>
      <c r="J20" s="660"/>
      <c r="K20" s="661"/>
      <c r="L20" s="662"/>
      <c r="M20" s="663"/>
      <c r="N20" s="661"/>
      <c r="O20" s="662"/>
      <c r="P20" s="662"/>
      <c r="Q20" s="656" t="s">
        <v>158</v>
      </c>
      <c r="R20" s="657"/>
      <c r="S20" s="657"/>
      <c r="T20" s="657"/>
      <c r="U20" s="657"/>
      <c r="V20" s="657"/>
      <c r="W20" s="657"/>
      <c r="X20" s="657"/>
      <c r="Y20" s="658"/>
      <c r="Z20" s="316"/>
      <c r="AA20" s="250"/>
      <c r="AB20" s="317"/>
      <c r="AC20" s="316"/>
      <c r="AD20" s="250"/>
      <c r="AE20" s="318"/>
      <c r="AF20" s="657" t="s">
        <v>158</v>
      </c>
      <c r="AG20" s="657"/>
      <c r="AH20" s="657"/>
      <c r="AI20" s="657"/>
      <c r="AJ20" s="657"/>
      <c r="AK20" s="657"/>
      <c r="AL20" s="657"/>
      <c r="AM20" s="657"/>
      <c r="AN20" s="658"/>
      <c r="AO20" s="316"/>
      <c r="AP20" s="250"/>
      <c r="AQ20" s="317"/>
      <c r="AR20" s="250"/>
      <c r="AS20" s="250"/>
      <c r="AT20" s="318"/>
      <c r="AU20" s="319"/>
      <c r="AV20" s="319"/>
      <c r="AW20" s="319"/>
      <c r="AX20" s="319"/>
      <c r="AY20" s="319"/>
      <c r="AZ20" s="319"/>
      <c r="BA20" s="319"/>
      <c r="BB20" s="319"/>
      <c r="BC20" s="319"/>
      <c r="BD20" s="319"/>
      <c r="BE20" s="319"/>
      <c r="BF20" s="319"/>
      <c r="BG20" s="319"/>
      <c r="BH20" s="319"/>
      <c r="BI20" s="319"/>
    </row>
    <row r="21" spans="1:75" ht="20.100000000000001" customHeight="1">
      <c r="A21" s="635" t="s">
        <v>100</v>
      </c>
      <c r="B21" s="636"/>
      <c r="C21" s="636"/>
      <c r="D21" s="636"/>
      <c r="E21" s="636"/>
      <c r="F21" s="636"/>
      <c r="G21" s="636"/>
      <c r="H21" s="636"/>
      <c r="I21" s="636"/>
      <c r="J21" s="636"/>
      <c r="K21" s="636"/>
      <c r="L21" s="636"/>
      <c r="M21" s="636"/>
      <c r="N21" s="636"/>
      <c r="O21" s="636"/>
      <c r="P21" s="637"/>
      <c r="Q21" s="656" t="s">
        <v>158</v>
      </c>
      <c r="R21" s="657"/>
      <c r="S21" s="657"/>
      <c r="T21" s="657"/>
      <c r="U21" s="657"/>
      <c r="V21" s="657"/>
      <c r="W21" s="657"/>
      <c r="X21" s="657"/>
      <c r="Y21" s="658"/>
      <c r="Z21" s="316"/>
      <c r="AA21" s="250"/>
      <c r="AB21" s="317"/>
      <c r="AC21" s="316"/>
      <c r="AD21" s="250"/>
      <c r="AE21" s="318"/>
      <c r="AF21" s="657" t="s">
        <v>158</v>
      </c>
      <c r="AG21" s="657"/>
      <c r="AH21" s="657"/>
      <c r="AI21" s="657"/>
      <c r="AJ21" s="657"/>
      <c r="AK21" s="657"/>
      <c r="AL21" s="657"/>
      <c r="AM21" s="657"/>
      <c r="AN21" s="658"/>
      <c r="AO21" s="316"/>
      <c r="AP21" s="250"/>
      <c r="AQ21" s="317"/>
      <c r="AR21" s="250"/>
      <c r="AS21" s="250"/>
      <c r="AT21" s="318"/>
      <c r="AU21" s="319"/>
      <c r="AV21" s="319"/>
      <c r="AW21" s="319"/>
      <c r="AX21" s="319"/>
      <c r="AY21" s="319"/>
      <c r="AZ21" s="319"/>
      <c r="BA21" s="319"/>
      <c r="BB21" s="319"/>
      <c r="BC21" s="319"/>
      <c r="BD21" s="319"/>
      <c r="BE21" s="319"/>
      <c r="BF21" s="319"/>
      <c r="BG21" s="319"/>
      <c r="BH21" s="319"/>
      <c r="BI21" s="319"/>
    </row>
    <row r="22" spans="1:75" ht="20.100000000000001" customHeight="1" thickBot="1">
      <c r="A22" s="655" t="s">
        <v>59</v>
      </c>
      <c r="B22" s="650"/>
      <c r="C22" s="650"/>
      <c r="D22" s="650"/>
      <c r="E22" s="650"/>
      <c r="F22" s="650"/>
      <c r="G22" s="650"/>
      <c r="H22" s="650"/>
      <c r="I22" s="650"/>
      <c r="J22" s="651"/>
      <c r="K22" s="652" t="s">
        <v>61</v>
      </c>
      <c r="L22" s="650"/>
      <c r="M22" s="651"/>
      <c r="N22" s="652" t="s">
        <v>99</v>
      </c>
      <c r="O22" s="650"/>
      <c r="P22" s="653"/>
      <c r="Q22" s="656" t="s">
        <v>158</v>
      </c>
      <c r="R22" s="657"/>
      <c r="S22" s="657"/>
      <c r="T22" s="657"/>
      <c r="U22" s="657"/>
      <c r="V22" s="657"/>
      <c r="W22" s="657"/>
      <c r="X22" s="657"/>
      <c r="Y22" s="658"/>
      <c r="Z22" s="316"/>
      <c r="AA22" s="250"/>
      <c r="AB22" s="317"/>
      <c r="AC22" s="316"/>
      <c r="AD22" s="250"/>
      <c r="AE22" s="318"/>
      <c r="AF22" s="657" t="s">
        <v>158</v>
      </c>
      <c r="AG22" s="657"/>
      <c r="AH22" s="657"/>
      <c r="AI22" s="657"/>
      <c r="AJ22" s="657"/>
      <c r="AK22" s="657"/>
      <c r="AL22" s="657"/>
      <c r="AM22" s="657"/>
      <c r="AN22" s="658"/>
      <c r="AO22" s="316"/>
      <c r="AP22" s="250"/>
      <c r="AQ22" s="317"/>
      <c r="AR22" s="250"/>
      <c r="AS22" s="250"/>
      <c r="AT22" s="318"/>
      <c r="AU22" s="319"/>
      <c r="AV22" s="319"/>
      <c r="AW22" s="319"/>
      <c r="AX22" s="319"/>
      <c r="AY22" s="319"/>
      <c r="AZ22" s="319"/>
      <c r="BA22" s="319"/>
      <c r="BB22" s="319"/>
      <c r="BC22" s="319"/>
      <c r="BD22" s="319"/>
      <c r="BE22" s="319"/>
      <c r="BF22" s="319"/>
      <c r="BG22" s="319"/>
      <c r="BH22" s="319"/>
      <c r="BI22" s="319"/>
    </row>
    <row r="23" spans="1:75" ht="20.100000000000001" customHeight="1">
      <c r="A23" s="654" t="s">
        <v>177</v>
      </c>
      <c r="B23" s="463"/>
      <c r="C23" s="463"/>
      <c r="D23" s="463"/>
      <c r="E23" s="463"/>
      <c r="F23" s="463"/>
      <c r="G23" s="463"/>
      <c r="H23" s="463"/>
      <c r="I23" s="463"/>
      <c r="J23" s="464"/>
      <c r="K23" s="314"/>
      <c r="L23" s="247"/>
      <c r="M23" s="315"/>
      <c r="N23" s="247"/>
      <c r="O23" s="322"/>
      <c r="P23" s="247"/>
      <c r="Q23" s="656" t="s">
        <v>158</v>
      </c>
      <c r="R23" s="657"/>
      <c r="S23" s="657"/>
      <c r="T23" s="657"/>
      <c r="U23" s="657"/>
      <c r="V23" s="657"/>
      <c r="W23" s="657"/>
      <c r="X23" s="657"/>
      <c r="Y23" s="658"/>
      <c r="Z23" s="316"/>
      <c r="AA23" s="250"/>
      <c r="AB23" s="317"/>
      <c r="AC23" s="316"/>
      <c r="AD23" s="250"/>
      <c r="AE23" s="318"/>
      <c r="AF23" s="657" t="s">
        <v>158</v>
      </c>
      <c r="AG23" s="657"/>
      <c r="AH23" s="657"/>
      <c r="AI23" s="657"/>
      <c r="AJ23" s="657"/>
      <c r="AK23" s="657"/>
      <c r="AL23" s="657"/>
      <c r="AM23" s="657"/>
      <c r="AN23" s="658"/>
      <c r="AO23" s="316"/>
      <c r="AP23" s="250"/>
      <c r="AQ23" s="317"/>
      <c r="AR23" s="250"/>
      <c r="AS23" s="250"/>
      <c r="AT23" s="323"/>
      <c r="AU23" s="319"/>
      <c r="AV23" s="319"/>
      <c r="AW23" s="319"/>
      <c r="AX23" s="319"/>
      <c r="AY23" s="319"/>
      <c r="AZ23" s="319"/>
      <c r="BA23" s="319"/>
      <c r="BB23" s="319"/>
      <c r="BC23" s="319"/>
      <c r="BD23" s="319"/>
      <c r="BE23" s="319"/>
      <c r="BF23" s="319"/>
      <c r="BG23" s="319"/>
      <c r="BH23" s="319"/>
      <c r="BI23" s="319"/>
    </row>
    <row r="24" spans="1:75" ht="20.100000000000001" customHeight="1">
      <c r="A24" s="654" t="s">
        <v>178</v>
      </c>
      <c r="B24" s="463"/>
      <c r="C24" s="463"/>
      <c r="D24" s="463"/>
      <c r="E24" s="463"/>
      <c r="F24" s="463"/>
      <c r="G24" s="463"/>
      <c r="H24" s="463"/>
      <c r="I24" s="463"/>
      <c r="J24" s="464"/>
      <c r="K24" s="316"/>
      <c r="L24" s="250"/>
      <c r="M24" s="317"/>
      <c r="N24" s="250"/>
      <c r="O24" s="321"/>
      <c r="P24" s="321"/>
      <c r="Q24" s="656" t="s">
        <v>158</v>
      </c>
      <c r="R24" s="657"/>
      <c r="S24" s="657"/>
      <c r="T24" s="657"/>
      <c r="U24" s="657"/>
      <c r="V24" s="657"/>
      <c r="W24" s="657"/>
      <c r="X24" s="657"/>
      <c r="Y24" s="658"/>
      <c r="Z24" s="316"/>
      <c r="AA24" s="250"/>
      <c r="AB24" s="317"/>
      <c r="AC24" s="316"/>
      <c r="AD24" s="250"/>
      <c r="AE24" s="318"/>
      <c r="AF24" s="657" t="s">
        <v>158</v>
      </c>
      <c r="AG24" s="657"/>
      <c r="AH24" s="657"/>
      <c r="AI24" s="657"/>
      <c r="AJ24" s="657"/>
      <c r="AK24" s="657"/>
      <c r="AL24" s="657"/>
      <c r="AM24" s="657"/>
      <c r="AN24" s="658"/>
      <c r="AO24" s="316"/>
      <c r="AP24" s="250"/>
      <c r="AQ24" s="317"/>
      <c r="AR24" s="250"/>
      <c r="AS24" s="250"/>
      <c r="AT24" s="323"/>
      <c r="AU24" s="319"/>
      <c r="AV24" s="319"/>
      <c r="AW24" s="319"/>
      <c r="AX24" s="319"/>
      <c r="AY24" s="319"/>
      <c r="AZ24" s="319"/>
      <c r="BA24" s="319"/>
      <c r="BB24" s="319"/>
      <c r="BC24" s="319"/>
      <c r="BD24" s="319"/>
    </row>
    <row r="25" spans="1:75" ht="20.100000000000001" customHeight="1">
      <c r="A25" s="654" t="s">
        <v>35</v>
      </c>
      <c r="B25" s="463"/>
      <c r="C25" s="463"/>
      <c r="D25" s="463"/>
      <c r="E25" s="463"/>
      <c r="F25" s="463"/>
      <c r="G25" s="463"/>
      <c r="H25" s="463"/>
      <c r="I25" s="463"/>
      <c r="J25" s="464"/>
      <c r="K25" s="316"/>
      <c r="L25" s="250"/>
      <c r="M25" s="315"/>
      <c r="N25" s="247"/>
      <c r="O25" s="322"/>
      <c r="P25" s="247"/>
      <c r="Q25" s="656" t="s">
        <v>158</v>
      </c>
      <c r="R25" s="657"/>
      <c r="S25" s="657"/>
      <c r="T25" s="657"/>
      <c r="U25" s="657"/>
      <c r="V25" s="657"/>
      <c r="W25" s="657"/>
      <c r="X25" s="657"/>
      <c r="Y25" s="658"/>
      <c r="Z25" s="316"/>
      <c r="AA25" s="250"/>
      <c r="AB25" s="317"/>
      <c r="AC25" s="316"/>
      <c r="AD25" s="250"/>
      <c r="AE25" s="318"/>
      <c r="AF25" s="657" t="s">
        <v>158</v>
      </c>
      <c r="AG25" s="657"/>
      <c r="AH25" s="657"/>
      <c r="AI25" s="657"/>
      <c r="AJ25" s="657"/>
      <c r="AK25" s="657"/>
      <c r="AL25" s="657"/>
      <c r="AM25" s="657"/>
      <c r="AN25" s="658"/>
      <c r="AO25" s="316"/>
      <c r="AP25" s="250"/>
      <c r="AQ25" s="317"/>
      <c r="AR25" s="250"/>
      <c r="AS25" s="250"/>
      <c r="AT25" s="323"/>
      <c r="AU25" s="319"/>
      <c r="AV25" s="319"/>
      <c r="AW25" s="319"/>
      <c r="AX25" s="319"/>
      <c r="AY25" s="319"/>
      <c r="AZ25" s="319"/>
      <c r="BA25" s="319"/>
      <c r="BB25" s="319"/>
      <c r="BC25" s="319"/>
      <c r="BD25" s="319"/>
      <c r="BE25" s="234"/>
      <c r="BF25" s="234"/>
      <c r="BG25" s="234"/>
      <c r="BH25" s="234"/>
      <c r="BI25" s="234"/>
      <c r="BJ25" s="234"/>
      <c r="BK25" s="234"/>
      <c r="BL25" s="234"/>
      <c r="BM25" s="234"/>
      <c r="BN25" s="234"/>
      <c r="BO25" s="234"/>
      <c r="BP25" s="234"/>
      <c r="BQ25" s="234"/>
      <c r="BR25" s="234"/>
      <c r="BS25" s="234"/>
      <c r="BT25" s="234"/>
      <c r="BU25" s="234"/>
      <c r="BV25" s="234"/>
    </row>
    <row r="26" spans="1:75" ht="20.100000000000001" customHeight="1">
      <c r="A26" s="654" t="s">
        <v>175</v>
      </c>
      <c r="B26" s="463"/>
      <c r="C26" s="463"/>
      <c r="D26" s="463"/>
      <c r="E26" s="463"/>
      <c r="F26" s="463"/>
      <c r="G26" s="463"/>
      <c r="H26" s="463"/>
      <c r="I26" s="463"/>
      <c r="J26" s="464"/>
      <c r="K26" s="316"/>
      <c r="L26" s="250"/>
      <c r="M26" s="317"/>
      <c r="N26" s="250"/>
      <c r="O26" s="321"/>
      <c r="P26" s="321"/>
      <c r="Q26" s="656" t="s">
        <v>158</v>
      </c>
      <c r="R26" s="657"/>
      <c r="S26" s="657"/>
      <c r="T26" s="657"/>
      <c r="U26" s="657"/>
      <c r="V26" s="657"/>
      <c r="W26" s="657"/>
      <c r="X26" s="657"/>
      <c r="Y26" s="658"/>
      <c r="Z26" s="316"/>
      <c r="AA26" s="250"/>
      <c r="AB26" s="317"/>
      <c r="AC26" s="250"/>
      <c r="AD26" s="250"/>
      <c r="AE26" s="318"/>
      <c r="AF26" s="657" t="s">
        <v>158</v>
      </c>
      <c r="AG26" s="657"/>
      <c r="AH26" s="657"/>
      <c r="AI26" s="657"/>
      <c r="AJ26" s="657"/>
      <c r="AK26" s="657"/>
      <c r="AL26" s="657"/>
      <c r="AM26" s="657"/>
      <c r="AN26" s="658"/>
      <c r="AO26" s="316"/>
      <c r="AP26" s="250"/>
      <c r="AQ26" s="317"/>
      <c r="AR26" s="250"/>
      <c r="AS26" s="250"/>
      <c r="AT26" s="318"/>
      <c r="AU26" s="319"/>
      <c r="AV26" s="319"/>
      <c r="AW26" s="319"/>
      <c r="AX26" s="319"/>
      <c r="AY26" s="319"/>
      <c r="AZ26" s="319"/>
      <c r="BA26" s="319"/>
      <c r="BB26" s="319"/>
      <c r="BC26" s="319"/>
      <c r="BD26" s="319"/>
      <c r="BE26" s="234"/>
      <c r="BF26" s="234"/>
      <c r="BG26" s="234"/>
      <c r="BH26" s="234"/>
      <c r="BI26" s="234"/>
      <c r="BJ26" s="234"/>
      <c r="BK26" s="234"/>
      <c r="BL26" s="234"/>
      <c r="BM26" s="234"/>
      <c r="BN26" s="234"/>
      <c r="BO26" s="234"/>
      <c r="BP26" s="234"/>
      <c r="BQ26" s="234"/>
      <c r="BR26" s="234"/>
      <c r="BS26" s="234"/>
      <c r="BT26" s="234"/>
      <c r="BU26" s="234"/>
      <c r="BV26" s="234"/>
    </row>
    <row r="27" spans="1:75" ht="20.100000000000001" customHeight="1">
      <c r="A27" s="654" t="s">
        <v>117</v>
      </c>
      <c r="B27" s="463"/>
      <c r="C27" s="463"/>
      <c r="D27" s="463"/>
      <c r="E27" s="463"/>
      <c r="F27" s="463"/>
      <c r="G27" s="463"/>
      <c r="H27" s="463"/>
      <c r="I27" s="463"/>
      <c r="J27" s="464"/>
      <c r="K27" s="316"/>
      <c r="L27" s="250"/>
      <c r="M27" s="317"/>
      <c r="N27" s="250"/>
      <c r="O27" s="321"/>
      <c r="P27" s="321"/>
      <c r="Q27" s="656" t="s">
        <v>158</v>
      </c>
      <c r="R27" s="657"/>
      <c r="S27" s="657"/>
      <c r="T27" s="657"/>
      <c r="U27" s="657"/>
      <c r="V27" s="657"/>
      <c r="W27" s="657"/>
      <c r="X27" s="657"/>
      <c r="Y27" s="658"/>
      <c r="Z27" s="316"/>
      <c r="AA27" s="250"/>
      <c r="AB27" s="317"/>
      <c r="AC27" s="250"/>
      <c r="AD27" s="250"/>
      <c r="AE27" s="323"/>
      <c r="AF27" s="657" t="s">
        <v>158</v>
      </c>
      <c r="AG27" s="657"/>
      <c r="AH27" s="657"/>
      <c r="AI27" s="657"/>
      <c r="AJ27" s="657"/>
      <c r="AK27" s="657"/>
      <c r="AL27" s="657"/>
      <c r="AM27" s="657"/>
      <c r="AN27" s="658"/>
      <c r="AO27" s="316"/>
      <c r="AP27" s="250"/>
      <c r="AQ27" s="317"/>
      <c r="AR27" s="250"/>
      <c r="AS27" s="250"/>
      <c r="AT27" s="318"/>
      <c r="AU27" s="319"/>
      <c r="AV27" s="319"/>
      <c r="AW27" s="319"/>
      <c r="AX27" s="319"/>
      <c r="AY27" s="319"/>
      <c r="AZ27" s="319"/>
      <c r="BA27" s="319"/>
      <c r="BB27" s="319"/>
      <c r="BC27" s="319"/>
      <c r="BD27" s="319"/>
      <c r="BE27" s="234"/>
      <c r="BF27" s="234"/>
      <c r="BG27" s="234"/>
      <c r="BH27" s="234"/>
      <c r="BI27" s="234"/>
      <c r="BJ27" s="234"/>
      <c r="BK27" s="234"/>
      <c r="BL27" s="234"/>
      <c r="BM27" s="234"/>
      <c r="BN27" s="234"/>
      <c r="BO27" s="234"/>
      <c r="BP27" s="234"/>
      <c r="BQ27" s="234"/>
      <c r="BR27" s="234"/>
      <c r="BS27" s="234"/>
      <c r="BT27" s="234"/>
      <c r="BU27" s="234"/>
      <c r="BV27" s="234"/>
    </row>
    <row r="28" spans="1:75" ht="20.100000000000001" customHeight="1" thickBot="1">
      <c r="A28" s="654" t="s">
        <v>179</v>
      </c>
      <c r="B28" s="463"/>
      <c r="C28" s="463"/>
      <c r="D28" s="463"/>
      <c r="E28" s="463"/>
      <c r="F28" s="463"/>
      <c r="G28" s="463"/>
      <c r="H28" s="463"/>
      <c r="I28" s="463"/>
      <c r="J28" s="464"/>
      <c r="K28" s="316"/>
      <c r="L28" s="250"/>
      <c r="M28" s="317"/>
      <c r="N28" s="250"/>
      <c r="O28" s="321"/>
      <c r="P28" s="321"/>
      <c r="Q28" s="659" t="s">
        <v>158</v>
      </c>
      <c r="R28" s="660"/>
      <c r="S28" s="660"/>
      <c r="T28" s="660"/>
      <c r="U28" s="660"/>
      <c r="V28" s="660"/>
      <c r="W28" s="660"/>
      <c r="X28" s="660"/>
      <c r="Y28" s="664"/>
      <c r="Z28" s="324"/>
      <c r="AA28" s="253"/>
      <c r="AB28" s="325"/>
      <c r="AC28" s="253"/>
      <c r="AD28" s="253"/>
      <c r="AE28" s="326"/>
      <c r="AF28" s="657" t="s">
        <v>158</v>
      </c>
      <c r="AG28" s="657"/>
      <c r="AH28" s="657"/>
      <c r="AI28" s="657"/>
      <c r="AJ28" s="657"/>
      <c r="AK28" s="657"/>
      <c r="AL28" s="657"/>
      <c r="AM28" s="657"/>
      <c r="AN28" s="658"/>
      <c r="AO28" s="316"/>
      <c r="AP28" s="250"/>
      <c r="AQ28" s="317"/>
      <c r="AR28" s="250"/>
      <c r="AS28" s="250"/>
      <c r="AT28" s="318"/>
      <c r="AU28" s="311"/>
      <c r="AV28" s="311"/>
      <c r="AW28" s="311"/>
      <c r="AX28" s="311"/>
      <c r="AY28" s="311"/>
      <c r="AZ28" s="311"/>
      <c r="BA28" s="311"/>
      <c r="BB28" s="311"/>
      <c r="BC28" s="311"/>
      <c r="BD28" s="311"/>
      <c r="BE28" s="327"/>
      <c r="BF28" s="327"/>
      <c r="BG28" s="327"/>
      <c r="BH28" s="327"/>
      <c r="BI28" s="327"/>
      <c r="BJ28" s="327"/>
      <c r="BK28" s="327"/>
      <c r="BL28" s="327"/>
      <c r="BM28" s="327"/>
      <c r="BN28" s="327"/>
      <c r="BO28" s="327"/>
      <c r="BP28" s="327"/>
      <c r="BQ28" s="327"/>
      <c r="BR28" s="327"/>
      <c r="BS28" s="327"/>
      <c r="BT28" s="311"/>
      <c r="BU28" s="311"/>
      <c r="BV28" s="311"/>
    </row>
    <row r="29" spans="1:75" ht="20.100000000000001" customHeight="1">
      <c r="A29" s="654" t="s">
        <v>118</v>
      </c>
      <c r="B29" s="463"/>
      <c r="C29" s="463"/>
      <c r="D29" s="463"/>
      <c r="E29" s="463"/>
      <c r="F29" s="463"/>
      <c r="G29" s="463"/>
      <c r="H29" s="463"/>
      <c r="I29" s="463"/>
      <c r="J29" s="464"/>
      <c r="K29" s="316"/>
      <c r="L29" s="250"/>
      <c r="M29" s="317"/>
      <c r="N29" s="250"/>
      <c r="O29" s="321"/>
      <c r="P29" s="321"/>
      <c r="Q29" s="635" t="s">
        <v>98</v>
      </c>
      <c r="R29" s="636"/>
      <c r="S29" s="636"/>
      <c r="T29" s="636"/>
      <c r="U29" s="636"/>
      <c r="V29" s="636"/>
      <c r="W29" s="636"/>
      <c r="X29" s="636"/>
      <c r="Y29" s="636"/>
      <c r="Z29" s="636"/>
      <c r="AA29" s="636"/>
      <c r="AB29" s="636"/>
      <c r="AC29" s="636"/>
      <c r="AD29" s="636"/>
      <c r="AE29" s="637"/>
      <c r="AF29" s="657" t="s">
        <v>158</v>
      </c>
      <c r="AG29" s="657"/>
      <c r="AH29" s="657"/>
      <c r="AI29" s="657"/>
      <c r="AJ29" s="657"/>
      <c r="AK29" s="657"/>
      <c r="AL29" s="657"/>
      <c r="AM29" s="657"/>
      <c r="AN29" s="658"/>
      <c r="AO29" s="316"/>
      <c r="AP29" s="250"/>
      <c r="AQ29" s="317"/>
      <c r="AR29" s="250"/>
      <c r="AS29" s="250"/>
      <c r="AT29" s="318"/>
      <c r="AU29" s="256"/>
      <c r="AV29" s="256"/>
      <c r="AW29" s="256"/>
      <c r="AX29" s="256"/>
      <c r="AY29" s="256"/>
      <c r="AZ29" s="256"/>
      <c r="BA29" s="256"/>
      <c r="BB29" s="256"/>
      <c r="BC29" s="256"/>
      <c r="BD29" s="256"/>
      <c r="BE29" s="234"/>
      <c r="BF29" s="234"/>
      <c r="BG29" s="234"/>
      <c r="BH29" s="234"/>
      <c r="BI29" s="234"/>
      <c r="BJ29" s="234"/>
      <c r="BK29" s="234"/>
      <c r="BL29" s="234"/>
      <c r="BM29" s="256"/>
      <c r="BN29" s="256"/>
      <c r="BO29" s="256"/>
      <c r="BP29" s="256"/>
      <c r="BQ29" s="256"/>
      <c r="BR29" s="256"/>
      <c r="BS29" s="256"/>
      <c r="BT29" s="256"/>
      <c r="BU29" s="256"/>
      <c r="BV29" s="256"/>
    </row>
    <row r="30" spans="1:75" ht="20.100000000000001" customHeight="1" thickBot="1">
      <c r="A30" s="654" t="s">
        <v>180</v>
      </c>
      <c r="B30" s="463"/>
      <c r="C30" s="463"/>
      <c r="D30" s="463"/>
      <c r="E30" s="463"/>
      <c r="F30" s="463"/>
      <c r="G30" s="463"/>
      <c r="H30" s="463"/>
      <c r="I30" s="463"/>
      <c r="J30" s="464"/>
      <c r="K30" s="316"/>
      <c r="L30" s="250"/>
      <c r="M30" s="317"/>
      <c r="N30" s="250"/>
      <c r="O30" s="321"/>
      <c r="P30" s="321"/>
      <c r="Q30" s="655" t="s">
        <v>59</v>
      </c>
      <c r="R30" s="650"/>
      <c r="S30" s="650"/>
      <c r="T30" s="650"/>
      <c r="U30" s="650"/>
      <c r="V30" s="650"/>
      <c r="W30" s="650"/>
      <c r="X30" s="650"/>
      <c r="Y30" s="651"/>
      <c r="Z30" s="652" t="s">
        <v>61</v>
      </c>
      <c r="AA30" s="650"/>
      <c r="AB30" s="651"/>
      <c r="AC30" s="652" t="s">
        <v>99</v>
      </c>
      <c r="AD30" s="650"/>
      <c r="AE30" s="653"/>
      <c r="AF30" s="657" t="s">
        <v>158</v>
      </c>
      <c r="AG30" s="657"/>
      <c r="AH30" s="657"/>
      <c r="AI30" s="657"/>
      <c r="AJ30" s="657"/>
      <c r="AK30" s="657"/>
      <c r="AL30" s="657"/>
      <c r="AM30" s="657"/>
      <c r="AN30" s="658"/>
      <c r="AO30" s="314"/>
      <c r="AP30" s="247"/>
      <c r="AQ30" s="247"/>
      <c r="AR30" s="314"/>
      <c r="AS30" s="247"/>
      <c r="AT30" s="328"/>
      <c r="AU30" s="319"/>
      <c r="AV30" s="319"/>
      <c r="AW30" s="319"/>
      <c r="AX30" s="319"/>
      <c r="AY30" s="319"/>
      <c r="AZ30" s="319"/>
      <c r="BA30" s="319"/>
      <c r="BB30" s="319"/>
      <c r="BC30" s="319"/>
      <c r="BD30" s="319"/>
      <c r="BE30" s="234"/>
      <c r="BF30" s="234"/>
      <c r="BG30" s="234"/>
      <c r="BH30" s="234"/>
      <c r="BI30" s="234"/>
      <c r="BJ30" s="234"/>
      <c r="BK30" s="234"/>
      <c r="BL30" s="234"/>
      <c r="BM30" s="256"/>
      <c r="BN30" s="256"/>
      <c r="BO30" s="256"/>
      <c r="BP30" s="256"/>
      <c r="BQ30" s="256"/>
      <c r="BR30" s="319"/>
      <c r="BS30" s="319"/>
      <c r="BT30" s="319"/>
      <c r="BU30" s="319"/>
      <c r="BV30" s="319"/>
    </row>
    <row r="31" spans="1:75" ht="20.100000000000001" customHeight="1">
      <c r="A31" s="654" t="s">
        <v>181</v>
      </c>
      <c r="B31" s="463"/>
      <c r="C31" s="463"/>
      <c r="D31" s="463"/>
      <c r="E31" s="463"/>
      <c r="F31" s="463"/>
      <c r="G31" s="463"/>
      <c r="H31" s="463"/>
      <c r="I31" s="463"/>
      <c r="J31" s="464"/>
      <c r="K31" s="316"/>
      <c r="L31" s="250"/>
      <c r="M31" s="317"/>
      <c r="N31" s="250"/>
      <c r="O31" s="321"/>
      <c r="P31" s="321"/>
      <c r="Q31" s="654" t="s">
        <v>119</v>
      </c>
      <c r="R31" s="463"/>
      <c r="S31" s="463"/>
      <c r="T31" s="463"/>
      <c r="U31" s="463"/>
      <c r="V31" s="463"/>
      <c r="W31" s="463"/>
      <c r="X31" s="463"/>
      <c r="Y31" s="464"/>
      <c r="Z31" s="314"/>
      <c r="AA31" s="247"/>
      <c r="AB31" s="315"/>
      <c r="AC31" s="247"/>
      <c r="AD31" s="247"/>
      <c r="AE31" s="328"/>
      <c r="AF31" s="657" t="s">
        <v>158</v>
      </c>
      <c r="AG31" s="657"/>
      <c r="AH31" s="657"/>
      <c r="AI31" s="657"/>
      <c r="AJ31" s="657"/>
      <c r="AK31" s="657"/>
      <c r="AL31" s="657"/>
      <c r="AM31" s="657"/>
      <c r="AN31" s="658"/>
      <c r="AO31" s="314"/>
      <c r="AP31" s="247"/>
      <c r="AQ31" s="247"/>
      <c r="AR31" s="314"/>
      <c r="AS31" s="247"/>
      <c r="AT31" s="328"/>
      <c r="AU31" s="256"/>
      <c r="AV31" s="256"/>
      <c r="AW31" s="256"/>
      <c r="AX31" s="256"/>
      <c r="AY31" s="256"/>
      <c r="AZ31" s="256"/>
      <c r="BP31" s="256"/>
      <c r="BQ31" s="256"/>
      <c r="BR31" s="256"/>
      <c r="BS31" s="256"/>
      <c r="BT31" s="256"/>
      <c r="BU31" s="256"/>
      <c r="BV31" s="256"/>
    </row>
    <row r="32" spans="1:75" ht="20.100000000000001" customHeight="1">
      <c r="A32" s="654" t="s">
        <v>158</v>
      </c>
      <c r="B32" s="463"/>
      <c r="C32" s="463"/>
      <c r="D32" s="463"/>
      <c r="E32" s="463"/>
      <c r="F32" s="463"/>
      <c r="G32" s="463"/>
      <c r="H32" s="463"/>
      <c r="I32" s="463"/>
      <c r="J32" s="464"/>
      <c r="K32" s="316"/>
      <c r="L32" s="250"/>
      <c r="M32" s="317"/>
      <c r="N32" s="250"/>
      <c r="O32" s="321"/>
      <c r="P32" s="321"/>
      <c r="Q32" s="656" t="s">
        <v>41</v>
      </c>
      <c r="R32" s="657"/>
      <c r="S32" s="657"/>
      <c r="T32" s="657"/>
      <c r="U32" s="657"/>
      <c r="V32" s="657"/>
      <c r="W32" s="657"/>
      <c r="X32" s="657"/>
      <c r="Y32" s="658"/>
      <c r="Z32" s="316"/>
      <c r="AA32" s="250"/>
      <c r="AB32" s="317"/>
      <c r="AC32" s="250"/>
      <c r="AD32" s="250"/>
      <c r="AE32" s="323"/>
      <c r="AF32" s="657" t="s">
        <v>158</v>
      </c>
      <c r="AG32" s="657"/>
      <c r="AH32" s="657"/>
      <c r="AI32" s="657"/>
      <c r="AJ32" s="657"/>
      <c r="AK32" s="657"/>
      <c r="AL32" s="657"/>
      <c r="AM32" s="657"/>
      <c r="AN32" s="658"/>
      <c r="AO32" s="314"/>
      <c r="AP32" s="247"/>
      <c r="AQ32" s="247"/>
      <c r="AR32" s="314"/>
      <c r="AS32" s="247"/>
      <c r="AT32" s="328"/>
      <c r="AU32" s="256"/>
      <c r="AV32" s="256"/>
      <c r="AW32" s="256"/>
      <c r="AX32" s="256"/>
      <c r="AY32" s="256"/>
      <c r="AZ32" s="256"/>
      <c r="BP32" s="256"/>
      <c r="BQ32" s="256"/>
      <c r="BR32" s="319"/>
      <c r="BS32" s="319"/>
      <c r="BT32" s="319"/>
      <c r="BU32" s="319"/>
      <c r="BV32" s="319"/>
    </row>
    <row r="33" spans="1:74" ht="20.100000000000001" customHeight="1">
      <c r="A33" s="654" t="s">
        <v>158</v>
      </c>
      <c r="B33" s="463"/>
      <c r="C33" s="463"/>
      <c r="D33" s="463"/>
      <c r="E33" s="463"/>
      <c r="F33" s="463"/>
      <c r="G33" s="463"/>
      <c r="H33" s="463"/>
      <c r="I33" s="463"/>
      <c r="J33" s="464"/>
      <c r="K33" s="316"/>
      <c r="L33" s="250"/>
      <c r="M33" s="317"/>
      <c r="N33" s="250"/>
      <c r="O33" s="321"/>
      <c r="P33" s="321"/>
      <c r="Q33" s="656" t="s">
        <v>120</v>
      </c>
      <c r="R33" s="657"/>
      <c r="S33" s="657"/>
      <c r="T33" s="657"/>
      <c r="U33" s="657"/>
      <c r="V33" s="657"/>
      <c r="W33" s="657"/>
      <c r="X33" s="657"/>
      <c r="Y33" s="658"/>
      <c r="Z33" s="316"/>
      <c r="AA33" s="250"/>
      <c r="AB33" s="317"/>
      <c r="AC33" s="250"/>
      <c r="AD33" s="250"/>
      <c r="AE33" s="318"/>
      <c r="AF33" s="657" t="s">
        <v>158</v>
      </c>
      <c r="AG33" s="657"/>
      <c r="AH33" s="657"/>
      <c r="AI33" s="657"/>
      <c r="AJ33" s="657"/>
      <c r="AK33" s="657"/>
      <c r="AL33" s="657"/>
      <c r="AM33" s="657"/>
      <c r="AN33" s="658"/>
      <c r="AO33" s="314"/>
      <c r="AP33" s="247"/>
      <c r="AQ33" s="247"/>
      <c r="AR33" s="314"/>
      <c r="AS33" s="247"/>
      <c r="AT33" s="328"/>
      <c r="AU33" s="256"/>
      <c r="AV33" s="256"/>
      <c r="AW33" s="256"/>
      <c r="AX33" s="256"/>
      <c r="AY33" s="256"/>
      <c r="AZ33" s="256"/>
      <c r="BP33" s="256"/>
      <c r="BQ33" s="256"/>
      <c r="BR33" s="319"/>
      <c r="BS33" s="319"/>
      <c r="BT33" s="319"/>
      <c r="BU33" s="319"/>
      <c r="BV33" s="319"/>
    </row>
    <row r="34" spans="1:74" ht="20.100000000000001" customHeight="1">
      <c r="A34" s="654" t="s">
        <v>158</v>
      </c>
      <c r="B34" s="463"/>
      <c r="C34" s="463"/>
      <c r="D34" s="463"/>
      <c r="E34" s="463"/>
      <c r="F34" s="463"/>
      <c r="G34" s="463"/>
      <c r="H34" s="463"/>
      <c r="I34" s="463"/>
      <c r="J34" s="464"/>
      <c r="K34" s="316"/>
      <c r="L34" s="250"/>
      <c r="M34" s="317"/>
      <c r="N34" s="250"/>
      <c r="O34" s="321"/>
      <c r="P34" s="321"/>
      <c r="Q34" s="656" t="s">
        <v>121</v>
      </c>
      <c r="R34" s="657"/>
      <c r="S34" s="657"/>
      <c r="T34" s="657"/>
      <c r="U34" s="657"/>
      <c r="V34" s="657"/>
      <c r="W34" s="657"/>
      <c r="X34" s="657"/>
      <c r="Y34" s="658"/>
      <c r="Z34" s="316"/>
      <c r="AA34" s="250"/>
      <c r="AB34" s="317"/>
      <c r="AC34" s="250"/>
      <c r="AD34" s="250"/>
      <c r="AE34" s="323"/>
      <c r="AF34" s="657" t="s">
        <v>158</v>
      </c>
      <c r="AG34" s="657"/>
      <c r="AH34" s="657"/>
      <c r="AI34" s="657"/>
      <c r="AJ34" s="657"/>
      <c r="AK34" s="657"/>
      <c r="AL34" s="657"/>
      <c r="AM34" s="657"/>
      <c r="AN34" s="658"/>
      <c r="AO34" s="314"/>
      <c r="AP34" s="247"/>
      <c r="AQ34" s="247"/>
      <c r="AR34" s="314"/>
      <c r="AS34" s="247"/>
      <c r="AT34" s="328"/>
      <c r="AU34" s="256"/>
      <c r="AV34" s="256"/>
      <c r="AW34" s="256"/>
      <c r="AX34" s="256"/>
      <c r="AY34" s="256"/>
      <c r="AZ34" s="256"/>
      <c r="BP34" s="256"/>
      <c r="BQ34" s="256"/>
      <c r="BR34" s="319"/>
      <c r="BS34" s="319"/>
      <c r="BT34" s="319"/>
      <c r="BU34" s="319"/>
      <c r="BV34" s="319"/>
    </row>
    <row r="35" spans="1:74" ht="20.100000000000001" customHeight="1">
      <c r="A35" s="654" t="s">
        <v>158</v>
      </c>
      <c r="B35" s="463"/>
      <c r="C35" s="463"/>
      <c r="D35" s="463"/>
      <c r="E35" s="463"/>
      <c r="F35" s="463"/>
      <c r="G35" s="463"/>
      <c r="H35" s="463"/>
      <c r="I35" s="463"/>
      <c r="J35" s="464"/>
      <c r="K35" s="316"/>
      <c r="L35" s="250"/>
      <c r="M35" s="317"/>
      <c r="N35" s="250"/>
      <c r="O35" s="321"/>
      <c r="P35" s="321"/>
      <c r="Q35" s="656" t="s">
        <v>122</v>
      </c>
      <c r="R35" s="657"/>
      <c r="S35" s="657"/>
      <c r="T35" s="657"/>
      <c r="U35" s="657"/>
      <c r="V35" s="657"/>
      <c r="W35" s="657"/>
      <c r="X35" s="657"/>
      <c r="Y35" s="658"/>
      <c r="Z35" s="316"/>
      <c r="AA35" s="250"/>
      <c r="AB35" s="317"/>
      <c r="AC35" s="250"/>
      <c r="AD35" s="250"/>
      <c r="AE35" s="323"/>
      <c r="AF35" s="657" t="s">
        <v>158</v>
      </c>
      <c r="AG35" s="657"/>
      <c r="AH35" s="657"/>
      <c r="AI35" s="657"/>
      <c r="AJ35" s="657"/>
      <c r="AK35" s="657"/>
      <c r="AL35" s="657"/>
      <c r="AM35" s="657"/>
      <c r="AN35" s="658"/>
      <c r="AO35" s="316"/>
      <c r="AP35" s="250"/>
      <c r="AQ35" s="317"/>
      <c r="AR35" s="250"/>
      <c r="AS35" s="250"/>
      <c r="AT35" s="318"/>
      <c r="AU35" s="256"/>
      <c r="AV35" s="256"/>
      <c r="AW35" s="256"/>
      <c r="AX35" s="256"/>
      <c r="AY35" s="256"/>
      <c r="AZ35" s="256"/>
      <c r="BP35" s="234"/>
      <c r="BQ35" s="234"/>
      <c r="BR35" s="234"/>
      <c r="BS35" s="311"/>
      <c r="BT35" s="311"/>
      <c r="BU35" s="311"/>
      <c r="BV35" s="311"/>
    </row>
    <row r="36" spans="1:74" ht="20.100000000000001" customHeight="1">
      <c r="A36" s="654" t="s">
        <v>158</v>
      </c>
      <c r="B36" s="463"/>
      <c r="C36" s="463"/>
      <c r="D36" s="463"/>
      <c r="E36" s="463"/>
      <c r="F36" s="463"/>
      <c r="G36" s="463"/>
      <c r="H36" s="463"/>
      <c r="I36" s="463"/>
      <c r="J36" s="464"/>
      <c r="K36" s="316"/>
      <c r="L36" s="250"/>
      <c r="M36" s="317"/>
      <c r="N36" s="250"/>
      <c r="O36" s="321"/>
      <c r="P36" s="321"/>
      <c r="Q36" s="656" t="s">
        <v>123</v>
      </c>
      <c r="R36" s="657"/>
      <c r="S36" s="657"/>
      <c r="T36" s="657"/>
      <c r="U36" s="657"/>
      <c r="V36" s="657"/>
      <c r="W36" s="657"/>
      <c r="X36" s="657"/>
      <c r="Y36" s="658"/>
      <c r="Z36" s="316"/>
      <c r="AA36" s="250"/>
      <c r="AB36" s="317"/>
      <c r="AC36" s="250"/>
      <c r="AD36" s="250"/>
      <c r="AE36" s="323"/>
      <c r="AF36" s="657" t="s">
        <v>158</v>
      </c>
      <c r="AG36" s="657"/>
      <c r="AH36" s="657"/>
      <c r="AI36" s="657"/>
      <c r="AJ36" s="657"/>
      <c r="AK36" s="657"/>
      <c r="AL36" s="657"/>
      <c r="AM36" s="657"/>
      <c r="AN36" s="658"/>
      <c r="AO36" s="316"/>
      <c r="AP36" s="250"/>
      <c r="AQ36" s="317"/>
      <c r="AR36" s="250"/>
      <c r="AS36" s="250"/>
      <c r="AT36" s="318"/>
      <c r="AU36" s="256"/>
      <c r="AV36" s="256"/>
      <c r="AW36" s="256"/>
      <c r="AX36" s="256"/>
      <c r="AY36" s="256"/>
      <c r="AZ36" s="256"/>
      <c r="BP36" s="234"/>
      <c r="BQ36" s="234"/>
      <c r="BR36" s="234"/>
      <c r="BS36" s="256"/>
      <c r="BT36" s="256"/>
      <c r="BU36" s="256"/>
      <c r="BV36" s="256"/>
    </row>
    <row r="37" spans="1:74" ht="20.100000000000001" customHeight="1" thickBot="1">
      <c r="A37" s="659" t="s">
        <v>158</v>
      </c>
      <c r="B37" s="660"/>
      <c r="C37" s="660"/>
      <c r="D37" s="660"/>
      <c r="E37" s="660"/>
      <c r="F37" s="660"/>
      <c r="G37" s="660"/>
      <c r="H37" s="660"/>
      <c r="I37" s="660"/>
      <c r="J37" s="664"/>
      <c r="K37" s="324"/>
      <c r="L37" s="253"/>
      <c r="M37" s="253"/>
      <c r="N37" s="324"/>
      <c r="O37" s="253"/>
      <c r="P37" s="329"/>
      <c r="Q37" s="656" t="s">
        <v>124</v>
      </c>
      <c r="R37" s="657"/>
      <c r="S37" s="657"/>
      <c r="T37" s="657"/>
      <c r="U37" s="657"/>
      <c r="V37" s="657"/>
      <c r="W37" s="657"/>
      <c r="X37" s="657"/>
      <c r="Y37" s="658"/>
      <c r="Z37" s="316"/>
      <c r="AA37" s="250"/>
      <c r="AB37" s="317"/>
      <c r="AC37" s="250"/>
      <c r="AD37" s="250"/>
      <c r="AE37" s="323"/>
      <c r="AF37" s="660" t="s">
        <v>158</v>
      </c>
      <c r="AG37" s="660"/>
      <c r="AH37" s="660"/>
      <c r="AI37" s="660"/>
      <c r="AJ37" s="660"/>
      <c r="AK37" s="660"/>
      <c r="AL37" s="660"/>
      <c r="AM37" s="660"/>
      <c r="AN37" s="664"/>
      <c r="AO37" s="324"/>
      <c r="AP37" s="253"/>
      <c r="AQ37" s="325"/>
      <c r="AR37" s="253"/>
      <c r="AS37" s="253"/>
      <c r="AT37" s="254"/>
      <c r="AU37" s="256"/>
      <c r="AV37" s="256"/>
      <c r="AW37" s="256"/>
      <c r="AX37" s="256"/>
      <c r="AY37" s="256"/>
      <c r="AZ37" s="256"/>
      <c r="BP37" s="234"/>
      <c r="BQ37" s="234"/>
      <c r="BR37" s="234"/>
      <c r="BS37" s="319"/>
      <c r="BT37" s="319"/>
      <c r="BU37" s="319"/>
      <c r="BV37" s="256"/>
    </row>
    <row r="38" spans="1:74" ht="20.100000000000001" customHeight="1">
      <c r="A38" s="635" t="s">
        <v>103</v>
      </c>
      <c r="B38" s="636"/>
      <c r="C38" s="636"/>
      <c r="D38" s="636"/>
      <c r="E38" s="636"/>
      <c r="F38" s="636"/>
      <c r="G38" s="636"/>
      <c r="H38" s="636"/>
      <c r="I38" s="636"/>
      <c r="J38" s="636"/>
      <c r="K38" s="636"/>
      <c r="L38" s="636"/>
      <c r="M38" s="636"/>
      <c r="N38" s="636"/>
      <c r="O38" s="636"/>
      <c r="P38" s="637"/>
      <c r="Q38" s="656" t="s">
        <v>125</v>
      </c>
      <c r="R38" s="657"/>
      <c r="S38" s="657"/>
      <c r="T38" s="657"/>
      <c r="U38" s="657"/>
      <c r="V38" s="657"/>
      <c r="W38" s="657"/>
      <c r="X38" s="657"/>
      <c r="Y38" s="658"/>
      <c r="Z38" s="316"/>
      <c r="AA38" s="250"/>
      <c r="AB38" s="317"/>
      <c r="AC38" s="250"/>
      <c r="AD38" s="250"/>
      <c r="AE38" s="323"/>
      <c r="AF38" s="665" t="s">
        <v>112</v>
      </c>
      <c r="AG38" s="666"/>
      <c r="AH38" s="666"/>
      <c r="AI38" s="666"/>
      <c r="AJ38" s="666"/>
      <c r="AK38" s="666"/>
      <c r="AL38" s="666"/>
      <c r="AM38" s="666"/>
      <c r="AN38" s="666"/>
      <c r="AO38" s="666"/>
      <c r="AP38" s="666"/>
      <c r="AQ38" s="666"/>
      <c r="AR38" s="666"/>
      <c r="AS38" s="666"/>
      <c r="AT38" s="667"/>
      <c r="AU38" s="256"/>
      <c r="AV38" s="256"/>
      <c r="AW38" s="256"/>
      <c r="AX38" s="256"/>
      <c r="AY38" s="256"/>
      <c r="AZ38" s="256"/>
      <c r="BP38" s="234"/>
      <c r="BQ38" s="234"/>
      <c r="BR38" s="234"/>
      <c r="BS38" s="256"/>
      <c r="BT38" s="256"/>
      <c r="BU38" s="256"/>
      <c r="BV38" s="319"/>
    </row>
    <row r="39" spans="1:74" ht="20.100000000000001" customHeight="1" thickBot="1">
      <c r="A39" s="655" t="s">
        <v>59</v>
      </c>
      <c r="B39" s="650"/>
      <c r="C39" s="650"/>
      <c r="D39" s="650"/>
      <c r="E39" s="650"/>
      <c r="F39" s="650"/>
      <c r="G39" s="650"/>
      <c r="H39" s="650"/>
      <c r="I39" s="650"/>
      <c r="J39" s="651"/>
      <c r="K39" s="652" t="s">
        <v>61</v>
      </c>
      <c r="L39" s="650"/>
      <c r="M39" s="651"/>
      <c r="N39" s="652" t="s">
        <v>99</v>
      </c>
      <c r="O39" s="650"/>
      <c r="P39" s="653"/>
      <c r="Q39" s="656" t="s">
        <v>126</v>
      </c>
      <c r="R39" s="657"/>
      <c r="S39" s="657"/>
      <c r="T39" s="657"/>
      <c r="U39" s="657"/>
      <c r="V39" s="657"/>
      <c r="W39" s="657"/>
      <c r="X39" s="657"/>
      <c r="Y39" s="658"/>
      <c r="Z39" s="316"/>
      <c r="AA39" s="250"/>
      <c r="AB39" s="317"/>
      <c r="AC39" s="250"/>
      <c r="AD39" s="250"/>
      <c r="AE39" s="323"/>
      <c r="AF39" s="671" t="s">
        <v>59</v>
      </c>
      <c r="AG39" s="669"/>
      <c r="AH39" s="669"/>
      <c r="AI39" s="669"/>
      <c r="AJ39" s="669"/>
      <c r="AK39" s="669"/>
      <c r="AL39" s="669"/>
      <c r="AM39" s="669"/>
      <c r="AN39" s="672"/>
      <c r="AO39" s="668" t="s">
        <v>61</v>
      </c>
      <c r="AP39" s="669"/>
      <c r="AQ39" s="672"/>
      <c r="AR39" s="668" t="s">
        <v>106</v>
      </c>
      <c r="AS39" s="669"/>
      <c r="AT39" s="670"/>
      <c r="AU39" s="256"/>
      <c r="AV39" s="256"/>
      <c r="AW39" s="256"/>
      <c r="AX39" s="256"/>
      <c r="AY39" s="256"/>
      <c r="AZ39" s="256"/>
      <c r="BP39" s="234"/>
      <c r="BQ39" s="234"/>
      <c r="BR39" s="234"/>
      <c r="BS39" s="319"/>
      <c r="BT39" s="319"/>
      <c r="BU39" s="319"/>
      <c r="BV39" s="256"/>
    </row>
    <row r="40" spans="1:74" ht="20.100000000000001" customHeight="1">
      <c r="A40" s="654" t="s">
        <v>182</v>
      </c>
      <c r="B40" s="463"/>
      <c r="C40" s="463"/>
      <c r="D40" s="463"/>
      <c r="E40" s="463"/>
      <c r="F40" s="463"/>
      <c r="G40" s="463"/>
      <c r="H40" s="463"/>
      <c r="I40" s="463"/>
      <c r="J40" s="464"/>
      <c r="K40" s="314"/>
      <c r="L40" s="247"/>
      <c r="M40" s="315"/>
      <c r="N40" s="247"/>
      <c r="O40" s="322"/>
      <c r="P40" s="322"/>
      <c r="Q40" s="656" t="s">
        <v>127</v>
      </c>
      <c r="R40" s="657"/>
      <c r="S40" s="657"/>
      <c r="T40" s="657"/>
      <c r="U40" s="657"/>
      <c r="V40" s="657"/>
      <c r="W40" s="657"/>
      <c r="X40" s="657"/>
      <c r="Y40" s="658"/>
      <c r="Z40" s="316"/>
      <c r="AA40" s="250"/>
      <c r="AB40" s="317"/>
      <c r="AC40" s="250"/>
      <c r="AD40" s="250"/>
      <c r="AE40" s="323"/>
      <c r="AF40" s="463" t="s">
        <v>131</v>
      </c>
      <c r="AG40" s="463"/>
      <c r="AH40" s="463"/>
      <c r="AI40" s="463"/>
      <c r="AJ40" s="463"/>
      <c r="AK40" s="463"/>
      <c r="AL40" s="463"/>
      <c r="AM40" s="463"/>
      <c r="AN40" s="464"/>
      <c r="AO40" s="314"/>
      <c r="AP40" s="247"/>
      <c r="AQ40" s="315"/>
      <c r="AR40" s="330"/>
      <c r="AS40" s="247"/>
      <c r="AT40" s="258"/>
      <c r="AU40" s="256"/>
      <c r="AV40" s="256"/>
      <c r="AW40" s="256"/>
      <c r="AX40" s="256"/>
      <c r="AY40" s="256"/>
      <c r="AZ40" s="256"/>
      <c r="BP40" s="234"/>
      <c r="BQ40" s="234"/>
      <c r="BR40" s="234"/>
      <c r="BS40" s="319"/>
      <c r="BT40" s="319"/>
      <c r="BU40" s="319"/>
      <c r="BV40" s="319"/>
    </row>
    <row r="41" spans="1:74" ht="20.100000000000001" customHeight="1">
      <c r="A41" s="654" t="s">
        <v>36</v>
      </c>
      <c r="B41" s="463"/>
      <c r="C41" s="463"/>
      <c r="D41" s="463"/>
      <c r="E41" s="463"/>
      <c r="F41" s="463"/>
      <c r="G41" s="463"/>
      <c r="H41" s="463"/>
      <c r="I41" s="463"/>
      <c r="J41" s="464"/>
      <c r="K41" s="316"/>
      <c r="L41" s="250"/>
      <c r="M41" s="317"/>
      <c r="N41" s="250"/>
      <c r="O41" s="321"/>
      <c r="P41" s="321"/>
      <c r="Q41" s="656" t="s">
        <v>128</v>
      </c>
      <c r="R41" s="657"/>
      <c r="S41" s="657"/>
      <c r="T41" s="657"/>
      <c r="U41" s="657"/>
      <c r="V41" s="657"/>
      <c r="W41" s="657"/>
      <c r="X41" s="657"/>
      <c r="Y41" s="658"/>
      <c r="Z41" s="316"/>
      <c r="AA41" s="250"/>
      <c r="AB41" s="317"/>
      <c r="AC41" s="250"/>
      <c r="AD41" s="250"/>
      <c r="AE41" s="323"/>
      <c r="AF41" s="657" t="s">
        <v>132</v>
      </c>
      <c r="AG41" s="657"/>
      <c r="AH41" s="657"/>
      <c r="AI41" s="657"/>
      <c r="AJ41" s="657"/>
      <c r="AK41" s="657"/>
      <c r="AL41" s="657"/>
      <c r="AM41" s="657"/>
      <c r="AN41" s="658"/>
      <c r="AO41" s="316"/>
      <c r="AP41" s="250"/>
      <c r="AQ41" s="317"/>
      <c r="AR41" s="331"/>
      <c r="AS41" s="250"/>
      <c r="AT41" s="318"/>
      <c r="AU41" s="256"/>
      <c r="AV41" s="256"/>
      <c r="AW41" s="256"/>
      <c r="AX41" s="256"/>
      <c r="AY41" s="256"/>
      <c r="AZ41" s="256"/>
      <c r="BP41" s="234"/>
      <c r="BQ41" s="234"/>
      <c r="BR41" s="234"/>
      <c r="BS41" s="319"/>
      <c r="BT41" s="319"/>
      <c r="BU41" s="319"/>
      <c r="BV41" s="319"/>
    </row>
    <row r="42" spans="1:74" ht="20.100000000000001" customHeight="1">
      <c r="A42" s="654" t="s">
        <v>117</v>
      </c>
      <c r="B42" s="463"/>
      <c r="C42" s="463"/>
      <c r="D42" s="463"/>
      <c r="E42" s="463"/>
      <c r="F42" s="463"/>
      <c r="G42" s="463"/>
      <c r="H42" s="463"/>
      <c r="I42" s="463"/>
      <c r="J42" s="464"/>
      <c r="K42" s="316"/>
      <c r="L42" s="250"/>
      <c r="M42" s="317"/>
      <c r="N42" s="250"/>
      <c r="O42" s="321"/>
      <c r="P42" s="321"/>
      <c r="Q42" s="656" t="s">
        <v>129</v>
      </c>
      <c r="R42" s="657"/>
      <c r="S42" s="657"/>
      <c r="T42" s="657"/>
      <c r="U42" s="657"/>
      <c r="V42" s="657"/>
      <c r="W42" s="657"/>
      <c r="X42" s="657"/>
      <c r="Y42" s="658"/>
      <c r="Z42" s="316"/>
      <c r="AA42" s="250"/>
      <c r="AB42" s="317"/>
      <c r="AC42" s="250"/>
      <c r="AD42" s="250"/>
      <c r="AE42" s="323"/>
      <c r="AF42" s="657" t="s">
        <v>133</v>
      </c>
      <c r="AG42" s="657"/>
      <c r="AH42" s="657"/>
      <c r="AI42" s="657"/>
      <c r="AJ42" s="657"/>
      <c r="AK42" s="657"/>
      <c r="AL42" s="657"/>
      <c r="AM42" s="657"/>
      <c r="AN42" s="657"/>
      <c r="AO42" s="316"/>
      <c r="AP42" s="250"/>
      <c r="AQ42" s="317"/>
      <c r="AR42" s="331"/>
      <c r="AS42" s="250"/>
      <c r="AT42" s="318"/>
      <c r="AU42" s="256"/>
      <c r="AV42" s="256"/>
      <c r="AW42" s="256"/>
      <c r="AX42" s="256"/>
      <c r="AY42" s="256"/>
      <c r="AZ42" s="256"/>
      <c r="BP42" s="234"/>
      <c r="BQ42" s="234"/>
      <c r="BR42" s="234"/>
      <c r="BS42" s="319"/>
      <c r="BT42" s="319"/>
      <c r="BU42" s="319"/>
      <c r="BV42" s="319"/>
    </row>
    <row r="43" spans="1:74" ht="20.100000000000001" customHeight="1" thickBot="1">
      <c r="A43" s="659" t="s">
        <v>158</v>
      </c>
      <c r="B43" s="660"/>
      <c r="C43" s="660"/>
      <c r="D43" s="660"/>
      <c r="E43" s="660"/>
      <c r="F43" s="660"/>
      <c r="G43" s="660"/>
      <c r="H43" s="660"/>
      <c r="I43" s="660"/>
      <c r="J43" s="664"/>
      <c r="K43" s="324"/>
      <c r="L43" s="253"/>
      <c r="M43" s="325"/>
      <c r="N43" s="253"/>
      <c r="O43" s="329"/>
      <c r="P43" s="329"/>
      <c r="Q43" s="656" t="s">
        <v>130</v>
      </c>
      <c r="R43" s="657"/>
      <c r="S43" s="657"/>
      <c r="T43" s="657"/>
      <c r="U43" s="657"/>
      <c r="V43" s="657"/>
      <c r="W43" s="657"/>
      <c r="X43" s="657"/>
      <c r="Y43" s="658"/>
      <c r="Z43" s="316"/>
      <c r="AA43" s="250"/>
      <c r="AB43" s="317"/>
      <c r="AC43" s="250"/>
      <c r="AD43" s="250"/>
      <c r="AE43" s="318"/>
      <c r="AF43" s="657" t="s">
        <v>134</v>
      </c>
      <c r="AG43" s="657"/>
      <c r="AH43" s="657"/>
      <c r="AI43" s="657"/>
      <c r="AJ43" s="657"/>
      <c r="AK43" s="657"/>
      <c r="AL43" s="657"/>
      <c r="AM43" s="657"/>
      <c r="AN43" s="657"/>
      <c r="AO43" s="316"/>
      <c r="AP43" s="250"/>
      <c r="AQ43" s="317"/>
      <c r="AR43" s="331"/>
      <c r="AS43" s="250"/>
      <c r="AT43" s="318"/>
      <c r="AU43" s="234"/>
      <c r="AV43" s="234"/>
      <c r="AW43" s="234"/>
      <c r="AX43" s="234"/>
      <c r="AY43" s="234"/>
      <c r="AZ43" s="234"/>
      <c r="BP43" s="234"/>
      <c r="BQ43" s="234"/>
      <c r="BR43" s="234"/>
      <c r="BS43" s="319"/>
      <c r="BT43" s="319"/>
      <c r="BU43" s="319"/>
      <c r="BV43" s="319"/>
    </row>
    <row r="44" spans="1:74" ht="20.100000000000001" customHeight="1">
      <c r="A44" s="635" t="s">
        <v>105</v>
      </c>
      <c r="B44" s="636"/>
      <c r="C44" s="636"/>
      <c r="D44" s="636"/>
      <c r="E44" s="636"/>
      <c r="F44" s="636"/>
      <c r="G44" s="636"/>
      <c r="H44" s="636"/>
      <c r="I44" s="636"/>
      <c r="J44" s="636"/>
      <c r="K44" s="636"/>
      <c r="L44" s="636"/>
      <c r="M44" s="636"/>
      <c r="N44" s="636"/>
      <c r="O44" s="636"/>
      <c r="P44" s="637"/>
      <c r="Q44" s="656" t="s">
        <v>158</v>
      </c>
      <c r="R44" s="657"/>
      <c r="S44" s="657"/>
      <c r="T44" s="657"/>
      <c r="U44" s="657"/>
      <c r="V44" s="657"/>
      <c r="W44" s="657"/>
      <c r="X44" s="657"/>
      <c r="Y44" s="658"/>
      <c r="Z44" s="316"/>
      <c r="AA44" s="250"/>
      <c r="AB44" s="317"/>
      <c r="AC44" s="250"/>
      <c r="AD44" s="250"/>
      <c r="AE44" s="318"/>
      <c r="AF44" s="657" t="s">
        <v>135</v>
      </c>
      <c r="AG44" s="657"/>
      <c r="AH44" s="657"/>
      <c r="AI44" s="657"/>
      <c r="AJ44" s="657"/>
      <c r="AK44" s="657"/>
      <c r="AL44" s="657"/>
      <c r="AM44" s="657"/>
      <c r="AN44" s="657"/>
      <c r="AO44" s="316"/>
      <c r="AP44" s="250"/>
      <c r="AQ44" s="317"/>
      <c r="AR44" s="331"/>
      <c r="AS44" s="250"/>
      <c r="AT44" s="318"/>
      <c r="AU44" s="234"/>
      <c r="AV44" s="234"/>
      <c r="AW44" s="234"/>
      <c r="AX44" s="234"/>
      <c r="AY44" s="234"/>
      <c r="AZ44" s="234"/>
      <c r="BP44" s="234"/>
      <c r="BQ44" s="234"/>
      <c r="BR44" s="234"/>
      <c r="BS44" s="319"/>
      <c r="BT44" s="319"/>
      <c r="BU44" s="319"/>
      <c r="BV44" s="319"/>
    </row>
    <row r="45" spans="1:74" ht="20.100000000000001" customHeight="1" thickBot="1">
      <c r="A45" s="655" t="s">
        <v>59</v>
      </c>
      <c r="B45" s="650"/>
      <c r="C45" s="650"/>
      <c r="D45" s="650"/>
      <c r="E45" s="650"/>
      <c r="F45" s="650"/>
      <c r="G45" s="650"/>
      <c r="H45" s="650"/>
      <c r="I45" s="650"/>
      <c r="J45" s="651"/>
      <c r="K45" s="652" t="s">
        <v>61</v>
      </c>
      <c r="L45" s="650"/>
      <c r="M45" s="651"/>
      <c r="N45" s="652" t="s">
        <v>99</v>
      </c>
      <c r="O45" s="650"/>
      <c r="P45" s="653"/>
      <c r="Q45" s="656" t="s">
        <v>158</v>
      </c>
      <c r="R45" s="657"/>
      <c r="S45" s="657"/>
      <c r="T45" s="657"/>
      <c r="U45" s="657"/>
      <c r="V45" s="657"/>
      <c r="W45" s="657"/>
      <c r="X45" s="657"/>
      <c r="Y45" s="658"/>
      <c r="Z45" s="316"/>
      <c r="AA45" s="250"/>
      <c r="AB45" s="317"/>
      <c r="AC45" s="250"/>
      <c r="AD45" s="250"/>
      <c r="AE45" s="318"/>
      <c r="AF45" s="657" t="s">
        <v>136</v>
      </c>
      <c r="AG45" s="657"/>
      <c r="AH45" s="657"/>
      <c r="AI45" s="657"/>
      <c r="AJ45" s="657"/>
      <c r="AK45" s="657"/>
      <c r="AL45" s="657"/>
      <c r="AM45" s="657"/>
      <c r="AN45" s="657"/>
      <c r="AO45" s="316"/>
      <c r="AP45" s="250"/>
      <c r="AQ45" s="317"/>
      <c r="AR45" s="331"/>
      <c r="AS45" s="250"/>
      <c r="AT45" s="318"/>
      <c r="AU45" s="234"/>
      <c r="AV45" s="234"/>
      <c r="AW45" s="234"/>
      <c r="AX45" s="234"/>
      <c r="AY45" s="234"/>
      <c r="AZ45" s="234"/>
      <c r="BP45" s="234"/>
      <c r="BQ45" s="234"/>
      <c r="BR45" s="234"/>
      <c r="BS45" s="319"/>
      <c r="BT45" s="319"/>
      <c r="BU45" s="319"/>
      <c r="BV45" s="319"/>
    </row>
    <row r="46" spans="1:74" ht="20.100000000000001" customHeight="1">
      <c r="A46" s="654" t="s">
        <v>36</v>
      </c>
      <c r="B46" s="463"/>
      <c r="C46" s="463"/>
      <c r="D46" s="463"/>
      <c r="E46" s="463"/>
      <c r="F46" s="463"/>
      <c r="G46" s="463"/>
      <c r="H46" s="463"/>
      <c r="I46" s="463"/>
      <c r="J46" s="464"/>
      <c r="K46" s="314"/>
      <c r="L46" s="247"/>
      <c r="M46" s="315"/>
      <c r="N46" s="247"/>
      <c r="O46" s="247"/>
      <c r="P46" s="247"/>
      <c r="Q46" s="656" t="s">
        <v>158</v>
      </c>
      <c r="R46" s="657"/>
      <c r="S46" s="657"/>
      <c r="T46" s="657"/>
      <c r="U46" s="657"/>
      <c r="V46" s="657"/>
      <c r="W46" s="657"/>
      <c r="X46" s="657"/>
      <c r="Y46" s="658"/>
      <c r="Z46" s="316"/>
      <c r="AA46" s="250"/>
      <c r="AB46" s="317"/>
      <c r="AC46" s="250"/>
      <c r="AD46" s="250"/>
      <c r="AE46" s="318"/>
      <c r="AF46" s="657" t="s">
        <v>158</v>
      </c>
      <c r="AG46" s="657"/>
      <c r="AH46" s="657"/>
      <c r="AI46" s="657"/>
      <c r="AJ46" s="657"/>
      <c r="AK46" s="657"/>
      <c r="AL46" s="657"/>
      <c r="AM46" s="657"/>
      <c r="AN46" s="657"/>
      <c r="AO46" s="316"/>
      <c r="AP46" s="250"/>
      <c r="AQ46" s="317"/>
      <c r="AR46" s="331"/>
      <c r="AS46" s="250"/>
      <c r="AT46" s="318"/>
      <c r="AU46" s="234"/>
      <c r="AV46" s="234"/>
      <c r="AW46" s="234"/>
      <c r="AX46" s="234"/>
      <c r="AY46" s="234"/>
      <c r="AZ46" s="234"/>
      <c r="BP46" s="234"/>
      <c r="BQ46" s="234"/>
      <c r="BR46" s="234"/>
      <c r="BS46" s="319"/>
      <c r="BT46" s="319"/>
      <c r="BU46" s="319"/>
      <c r="BV46" s="319"/>
    </row>
    <row r="47" spans="1:74" ht="20.100000000000001" customHeight="1">
      <c r="A47" s="654" t="s">
        <v>158</v>
      </c>
      <c r="B47" s="463"/>
      <c r="C47" s="463"/>
      <c r="D47" s="463"/>
      <c r="E47" s="463"/>
      <c r="F47" s="463"/>
      <c r="G47" s="463"/>
      <c r="H47" s="463"/>
      <c r="I47" s="463"/>
      <c r="J47" s="464"/>
      <c r="K47" s="316"/>
      <c r="L47" s="250"/>
      <c r="M47" s="317"/>
      <c r="N47" s="250"/>
      <c r="O47" s="250"/>
      <c r="P47" s="250"/>
      <c r="Q47" s="656" t="s">
        <v>158</v>
      </c>
      <c r="R47" s="657"/>
      <c r="S47" s="657"/>
      <c r="T47" s="657"/>
      <c r="U47" s="657"/>
      <c r="V47" s="657"/>
      <c r="W47" s="657"/>
      <c r="X47" s="657"/>
      <c r="Y47" s="658"/>
      <c r="Z47" s="316"/>
      <c r="AA47" s="250"/>
      <c r="AB47" s="317"/>
      <c r="AC47" s="250"/>
      <c r="AD47" s="250"/>
      <c r="AE47" s="318"/>
      <c r="AF47" s="657" t="s">
        <v>158</v>
      </c>
      <c r="AG47" s="657"/>
      <c r="AH47" s="657"/>
      <c r="AI47" s="657"/>
      <c r="AJ47" s="657"/>
      <c r="AK47" s="657"/>
      <c r="AL47" s="657"/>
      <c r="AM47" s="657"/>
      <c r="AN47" s="657"/>
      <c r="AO47" s="316"/>
      <c r="AP47" s="250"/>
      <c r="AQ47" s="317"/>
      <c r="AR47" s="331"/>
      <c r="AS47" s="250"/>
      <c r="AT47" s="318"/>
      <c r="AU47" s="234"/>
      <c r="AV47" s="234"/>
      <c r="AW47" s="234"/>
      <c r="AX47" s="234"/>
      <c r="AY47" s="234"/>
      <c r="AZ47" s="234"/>
      <c r="BP47" s="234"/>
      <c r="BQ47" s="234"/>
      <c r="BR47" s="234"/>
      <c r="BS47" s="319"/>
      <c r="BT47" s="319"/>
      <c r="BU47" s="319"/>
      <c r="BV47" s="319"/>
    </row>
    <row r="48" spans="1:74" ht="20.100000000000001" customHeight="1">
      <c r="A48" s="654" t="s">
        <v>158</v>
      </c>
      <c r="B48" s="463"/>
      <c r="C48" s="463"/>
      <c r="D48" s="463"/>
      <c r="E48" s="463"/>
      <c r="F48" s="463"/>
      <c r="G48" s="463"/>
      <c r="H48" s="463"/>
      <c r="I48" s="463"/>
      <c r="J48" s="464"/>
      <c r="K48" s="316"/>
      <c r="L48" s="250"/>
      <c r="M48" s="317"/>
      <c r="N48" s="250"/>
      <c r="O48" s="250"/>
      <c r="P48" s="250"/>
      <c r="Q48" s="656" t="s">
        <v>158</v>
      </c>
      <c r="R48" s="657"/>
      <c r="S48" s="657"/>
      <c r="T48" s="657"/>
      <c r="U48" s="657"/>
      <c r="V48" s="657"/>
      <c r="W48" s="657"/>
      <c r="X48" s="657"/>
      <c r="Y48" s="658"/>
      <c r="Z48" s="314"/>
      <c r="AA48" s="247"/>
      <c r="AB48" s="247"/>
      <c r="AC48" s="314"/>
      <c r="AD48" s="247"/>
      <c r="AE48" s="328"/>
      <c r="AF48" s="657" t="s">
        <v>158</v>
      </c>
      <c r="AG48" s="657"/>
      <c r="AH48" s="657"/>
      <c r="AI48" s="657"/>
      <c r="AJ48" s="657"/>
      <c r="AK48" s="657"/>
      <c r="AL48" s="657"/>
      <c r="AM48" s="657"/>
      <c r="AN48" s="657"/>
      <c r="AO48" s="316"/>
      <c r="AP48" s="250"/>
      <c r="AQ48" s="317"/>
      <c r="AR48" s="331"/>
      <c r="AS48" s="250"/>
      <c r="AT48" s="318"/>
      <c r="AU48" s="234"/>
      <c r="AV48" s="234"/>
      <c r="AW48" s="234"/>
      <c r="AX48" s="234"/>
      <c r="AY48" s="234"/>
      <c r="AZ48" s="234"/>
      <c r="BP48" s="234"/>
      <c r="BQ48" s="234"/>
      <c r="BR48" s="234"/>
      <c r="BS48" s="319"/>
      <c r="BT48" s="319"/>
      <c r="BU48" s="319"/>
      <c r="BV48" s="319"/>
    </row>
    <row r="49" spans="1:74" ht="20.100000000000001" customHeight="1" thickBot="1">
      <c r="A49" s="659" t="s">
        <v>158</v>
      </c>
      <c r="B49" s="660"/>
      <c r="C49" s="660"/>
      <c r="D49" s="660"/>
      <c r="E49" s="660"/>
      <c r="F49" s="660"/>
      <c r="G49" s="660"/>
      <c r="H49" s="660"/>
      <c r="I49" s="660"/>
      <c r="J49" s="664"/>
      <c r="K49" s="332"/>
      <c r="L49" s="329"/>
      <c r="M49" s="333"/>
      <c r="N49" s="329"/>
      <c r="O49" s="329"/>
      <c r="P49" s="329"/>
      <c r="Q49" s="673" t="s">
        <v>158</v>
      </c>
      <c r="R49" s="674"/>
      <c r="S49" s="674"/>
      <c r="T49" s="674"/>
      <c r="U49" s="674"/>
      <c r="V49" s="674"/>
      <c r="W49" s="674"/>
      <c r="X49" s="674"/>
      <c r="Y49" s="675"/>
      <c r="Z49" s="334"/>
      <c r="AA49" s="335"/>
      <c r="AB49" s="336"/>
      <c r="AC49" s="335"/>
      <c r="AD49" s="335"/>
      <c r="AE49" s="337"/>
      <c r="AF49" s="657" t="s">
        <v>158</v>
      </c>
      <c r="AG49" s="657"/>
      <c r="AH49" s="657"/>
      <c r="AI49" s="657"/>
      <c r="AJ49" s="657"/>
      <c r="AK49" s="657"/>
      <c r="AL49" s="657"/>
      <c r="AM49" s="657"/>
      <c r="AN49" s="657"/>
      <c r="AO49" s="316"/>
      <c r="AP49" s="250"/>
      <c r="AQ49" s="317"/>
      <c r="AR49" s="331"/>
      <c r="AS49" s="250"/>
      <c r="AT49" s="318"/>
      <c r="AU49" s="234"/>
      <c r="AV49" s="234"/>
      <c r="AW49" s="234"/>
      <c r="AX49" s="234"/>
      <c r="AY49" s="234"/>
      <c r="AZ49" s="234"/>
      <c r="BP49" s="234"/>
      <c r="BQ49" s="234"/>
      <c r="BR49" s="234"/>
      <c r="BS49" s="319"/>
      <c r="BT49" s="319"/>
      <c r="BU49" s="319"/>
      <c r="BV49" s="319"/>
    </row>
    <row r="50" spans="1:74" ht="20.100000000000001" customHeight="1">
      <c r="A50" s="635" t="s">
        <v>101</v>
      </c>
      <c r="B50" s="636"/>
      <c r="C50" s="636"/>
      <c r="D50" s="636"/>
      <c r="E50" s="636"/>
      <c r="F50" s="636"/>
      <c r="G50" s="636"/>
      <c r="H50" s="636"/>
      <c r="I50" s="636"/>
      <c r="J50" s="636"/>
      <c r="K50" s="636"/>
      <c r="L50" s="636"/>
      <c r="M50" s="636"/>
      <c r="N50" s="636"/>
      <c r="O50" s="636"/>
      <c r="P50" s="637"/>
      <c r="Q50" s="635" t="s">
        <v>104</v>
      </c>
      <c r="R50" s="636"/>
      <c r="S50" s="636"/>
      <c r="T50" s="636"/>
      <c r="U50" s="636"/>
      <c r="V50" s="636"/>
      <c r="W50" s="636"/>
      <c r="X50" s="636"/>
      <c r="Y50" s="636"/>
      <c r="Z50" s="636"/>
      <c r="AA50" s="636"/>
      <c r="AB50" s="636"/>
      <c r="AC50" s="636"/>
      <c r="AD50" s="636"/>
      <c r="AE50" s="637"/>
      <c r="AF50" s="692" t="s">
        <v>158</v>
      </c>
      <c r="AG50" s="692"/>
      <c r="AH50" s="692"/>
      <c r="AI50" s="692"/>
      <c r="AJ50" s="692"/>
      <c r="AK50" s="692"/>
      <c r="AL50" s="692"/>
      <c r="AM50" s="692"/>
      <c r="AN50" s="692"/>
      <c r="AO50" s="338"/>
      <c r="AP50" s="339"/>
      <c r="AQ50" s="340"/>
      <c r="AR50" s="341"/>
      <c r="AS50" s="339"/>
      <c r="AT50" s="342"/>
      <c r="AU50" s="311"/>
      <c r="AV50" s="311"/>
      <c r="AW50" s="311"/>
      <c r="AX50" s="311"/>
      <c r="AY50" s="311"/>
      <c r="AZ50" s="311"/>
      <c r="BP50" s="311"/>
      <c r="BQ50" s="311"/>
      <c r="BR50" s="311"/>
      <c r="BS50" s="311"/>
      <c r="BT50" s="311"/>
      <c r="BU50" s="311"/>
      <c r="BV50" s="234"/>
    </row>
    <row r="51" spans="1:74" ht="20.100000000000001" customHeight="1" thickBot="1">
      <c r="A51" s="655" t="s">
        <v>59</v>
      </c>
      <c r="B51" s="650"/>
      <c r="C51" s="650"/>
      <c r="D51" s="650"/>
      <c r="E51" s="650"/>
      <c r="F51" s="650"/>
      <c r="G51" s="650"/>
      <c r="H51" s="650"/>
      <c r="I51" s="650"/>
      <c r="J51" s="651"/>
      <c r="K51" s="652" t="s">
        <v>61</v>
      </c>
      <c r="L51" s="650"/>
      <c r="M51" s="651"/>
      <c r="N51" s="652" t="s">
        <v>99</v>
      </c>
      <c r="O51" s="650"/>
      <c r="P51" s="653"/>
      <c r="Q51" s="655" t="s">
        <v>59</v>
      </c>
      <c r="R51" s="650"/>
      <c r="S51" s="650"/>
      <c r="T51" s="650"/>
      <c r="U51" s="650"/>
      <c r="V51" s="650"/>
      <c r="W51" s="650"/>
      <c r="X51" s="650"/>
      <c r="Y51" s="651"/>
      <c r="Z51" s="652" t="s">
        <v>61</v>
      </c>
      <c r="AA51" s="650"/>
      <c r="AB51" s="651"/>
      <c r="AC51" s="652" t="s">
        <v>99</v>
      </c>
      <c r="AD51" s="650"/>
      <c r="AE51" s="653"/>
      <c r="AF51" s="693" t="s">
        <v>107</v>
      </c>
      <c r="AG51" s="693"/>
      <c r="AH51" s="693"/>
      <c r="AI51" s="693"/>
      <c r="AJ51" s="693"/>
      <c r="AK51" s="693"/>
      <c r="AL51" s="693"/>
      <c r="AM51" s="693"/>
      <c r="AN51" s="693"/>
      <c r="AO51" s="693"/>
      <c r="AP51" s="693"/>
      <c r="AQ51" s="693"/>
      <c r="AR51" s="693"/>
      <c r="AS51" s="693"/>
      <c r="AT51" s="694"/>
      <c r="AU51" s="343"/>
      <c r="AV51" s="343"/>
      <c r="AW51" s="343"/>
      <c r="AX51" s="343"/>
      <c r="AY51" s="343"/>
      <c r="AZ51" s="343"/>
      <c r="BP51" s="256"/>
      <c r="BQ51" s="256"/>
      <c r="BR51" s="256"/>
      <c r="BS51" s="256"/>
      <c r="BT51" s="256"/>
      <c r="BU51" s="256"/>
      <c r="BV51" s="234"/>
    </row>
    <row r="52" spans="1:74" ht="20.100000000000001" customHeight="1">
      <c r="A52" s="654" t="s">
        <v>183</v>
      </c>
      <c r="B52" s="463"/>
      <c r="C52" s="463"/>
      <c r="D52" s="463"/>
      <c r="E52" s="463"/>
      <c r="F52" s="463"/>
      <c r="G52" s="463"/>
      <c r="H52" s="463"/>
      <c r="I52" s="463"/>
      <c r="J52" s="464"/>
      <c r="K52" s="314"/>
      <c r="L52" s="247"/>
      <c r="M52" s="315"/>
      <c r="N52" s="247"/>
      <c r="O52" s="247"/>
      <c r="P52" s="247"/>
      <c r="Q52" s="654" t="s">
        <v>40</v>
      </c>
      <c r="R52" s="463"/>
      <c r="S52" s="463"/>
      <c r="T52" s="463"/>
      <c r="U52" s="463"/>
      <c r="V52" s="463"/>
      <c r="W52" s="463"/>
      <c r="X52" s="463"/>
      <c r="Y52" s="464"/>
      <c r="Z52" s="314"/>
      <c r="AA52" s="247"/>
      <c r="AB52" s="315"/>
      <c r="AC52" s="247"/>
      <c r="AD52" s="247"/>
      <c r="AE52" s="328"/>
      <c r="AF52" s="691" t="s">
        <v>21</v>
      </c>
      <c r="AG52" s="691"/>
      <c r="AH52" s="691"/>
      <c r="AI52" s="691"/>
      <c r="AJ52" s="344"/>
      <c r="AK52" s="345"/>
      <c r="AL52" s="345" t="s">
        <v>108</v>
      </c>
      <c r="AM52" s="345"/>
      <c r="AN52" s="345"/>
      <c r="AO52" s="345"/>
      <c r="AP52" s="345" t="s">
        <v>108</v>
      </c>
      <c r="AQ52" s="345"/>
      <c r="AR52" s="345"/>
      <c r="AS52" s="346"/>
      <c r="AT52" s="347"/>
      <c r="AU52" s="36"/>
      <c r="AV52" s="36"/>
      <c r="AW52" s="36"/>
      <c r="AX52" s="36"/>
      <c r="AY52" s="36"/>
      <c r="AZ52" s="36"/>
      <c r="BA52" s="36"/>
      <c r="BB52" s="36"/>
      <c r="BC52" s="36"/>
      <c r="BD52" s="36"/>
      <c r="BE52" s="234"/>
      <c r="BF52" s="234"/>
      <c r="BG52" s="234"/>
      <c r="BH52" s="234"/>
      <c r="BI52" s="234"/>
      <c r="BJ52" s="234"/>
      <c r="BK52" s="234"/>
      <c r="BL52" s="256"/>
      <c r="BM52" s="256"/>
      <c r="BN52" s="256"/>
      <c r="BO52" s="256"/>
      <c r="BP52" s="256"/>
      <c r="BQ52" s="256"/>
      <c r="BR52" s="256"/>
      <c r="BS52" s="256"/>
      <c r="BT52" s="256"/>
      <c r="BU52" s="256"/>
      <c r="BV52" s="234"/>
    </row>
    <row r="53" spans="1:74" ht="20.100000000000001" customHeight="1">
      <c r="A53" s="656" t="s">
        <v>37</v>
      </c>
      <c r="B53" s="657"/>
      <c r="C53" s="657"/>
      <c r="D53" s="657"/>
      <c r="E53" s="657"/>
      <c r="F53" s="657"/>
      <c r="G53" s="657"/>
      <c r="H53" s="657"/>
      <c r="I53" s="657"/>
      <c r="J53" s="658"/>
      <c r="K53" s="316"/>
      <c r="L53" s="250"/>
      <c r="M53" s="317"/>
      <c r="N53" s="250"/>
      <c r="O53" s="250"/>
      <c r="P53" s="250"/>
      <c r="Q53" s="656" t="s">
        <v>41</v>
      </c>
      <c r="R53" s="657"/>
      <c r="S53" s="657"/>
      <c r="T53" s="657"/>
      <c r="U53" s="657"/>
      <c r="V53" s="657"/>
      <c r="W53" s="657"/>
      <c r="X53" s="657"/>
      <c r="Y53" s="658"/>
      <c r="Z53" s="316"/>
      <c r="AA53" s="250"/>
      <c r="AB53" s="317"/>
      <c r="AC53" s="250"/>
      <c r="AD53" s="250"/>
      <c r="AE53" s="323"/>
      <c r="AF53" s="683" t="s">
        <v>109</v>
      </c>
      <c r="AG53" s="683"/>
      <c r="AH53" s="683"/>
      <c r="AI53" s="683"/>
      <c r="AJ53" s="348"/>
      <c r="AK53" s="349"/>
      <c r="AL53" s="349"/>
      <c r="AM53" s="349"/>
      <c r="AN53" s="349"/>
      <c r="AO53" s="349"/>
      <c r="AP53" s="349"/>
      <c r="AQ53" s="349"/>
      <c r="AR53" s="349"/>
      <c r="AS53" s="349" t="s">
        <v>110</v>
      </c>
      <c r="AT53" s="350"/>
      <c r="AU53" s="36"/>
      <c r="AV53" s="36"/>
      <c r="AW53" s="36"/>
      <c r="AX53" s="36"/>
      <c r="AY53" s="36"/>
      <c r="AZ53" s="36"/>
      <c r="BA53" s="36"/>
      <c r="BB53" s="36"/>
      <c r="BC53" s="36"/>
      <c r="BD53" s="36"/>
      <c r="BE53" s="234"/>
      <c r="BF53" s="234"/>
      <c r="BG53" s="234"/>
      <c r="BH53" s="234"/>
      <c r="BI53" s="234"/>
      <c r="BJ53" s="234"/>
      <c r="BK53" s="234"/>
      <c r="BL53" s="256"/>
      <c r="BM53" s="256"/>
      <c r="BN53" s="256"/>
      <c r="BO53" s="256"/>
      <c r="BP53" s="256"/>
      <c r="BQ53" s="256"/>
      <c r="BR53" s="256"/>
      <c r="BS53" s="256"/>
      <c r="BT53" s="256"/>
      <c r="BU53" s="256"/>
      <c r="BV53" s="234"/>
    </row>
    <row r="54" spans="1:74" ht="20.100000000000001" customHeight="1">
      <c r="A54" s="656" t="s">
        <v>38</v>
      </c>
      <c r="B54" s="657"/>
      <c r="C54" s="657"/>
      <c r="D54" s="657"/>
      <c r="E54" s="657"/>
      <c r="F54" s="657"/>
      <c r="G54" s="657"/>
      <c r="H54" s="657"/>
      <c r="I54" s="657"/>
      <c r="J54" s="658"/>
      <c r="K54" s="316"/>
      <c r="L54" s="250"/>
      <c r="M54" s="317"/>
      <c r="N54" s="250"/>
      <c r="O54" s="250"/>
      <c r="P54" s="321"/>
      <c r="Q54" s="656" t="s">
        <v>42</v>
      </c>
      <c r="R54" s="657"/>
      <c r="S54" s="657"/>
      <c r="T54" s="657"/>
      <c r="U54" s="657"/>
      <c r="V54" s="657"/>
      <c r="W54" s="657"/>
      <c r="X54" s="657"/>
      <c r="Y54" s="658"/>
      <c r="Z54" s="316"/>
      <c r="AA54" s="250"/>
      <c r="AB54" s="317"/>
      <c r="AC54" s="250"/>
      <c r="AD54" s="250"/>
      <c r="AE54" s="318"/>
      <c r="AF54" s="682" t="s">
        <v>22</v>
      </c>
      <c r="AG54" s="682"/>
      <c r="AH54" s="682"/>
      <c r="AI54" s="682"/>
      <c r="AJ54" s="351"/>
      <c r="AK54" s="36"/>
      <c r="AL54" s="36"/>
      <c r="AM54" s="38"/>
      <c r="AN54" s="352"/>
      <c r="AO54" s="38"/>
      <c r="AP54" s="38"/>
      <c r="AQ54" s="38"/>
      <c r="AR54" s="38"/>
      <c r="AS54" s="353" t="s">
        <v>110</v>
      </c>
      <c r="AT54" s="354"/>
      <c r="AU54" s="38"/>
      <c r="AV54" s="38"/>
      <c r="AW54" s="38"/>
      <c r="AX54" s="38"/>
      <c r="AY54" s="38"/>
      <c r="AZ54" s="38"/>
      <c r="BA54" s="38"/>
      <c r="BB54" s="38"/>
      <c r="BC54" s="38"/>
      <c r="BD54" s="38"/>
      <c r="BE54" s="234"/>
      <c r="BF54" s="234"/>
      <c r="BG54" s="234"/>
      <c r="BH54" s="234"/>
      <c r="BI54" s="234"/>
      <c r="BJ54" s="234"/>
      <c r="BK54" s="234"/>
      <c r="BL54" s="319"/>
      <c r="BM54" s="319"/>
      <c r="BN54" s="319"/>
      <c r="BO54" s="319"/>
      <c r="BP54" s="319"/>
      <c r="BQ54" s="319"/>
      <c r="BR54" s="319"/>
      <c r="BS54" s="256"/>
      <c r="BT54" s="319"/>
      <c r="BU54" s="319"/>
      <c r="BV54" s="234"/>
    </row>
    <row r="55" spans="1:74" ht="20.100000000000001" customHeight="1">
      <c r="A55" s="656" t="s">
        <v>39</v>
      </c>
      <c r="B55" s="657"/>
      <c r="C55" s="657"/>
      <c r="D55" s="657"/>
      <c r="E55" s="657"/>
      <c r="F55" s="657"/>
      <c r="G55" s="657"/>
      <c r="H55" s="657"/>
      <c r="I55" s="657"/>
      <c r="J55" s="658"/>
      <c r="K55" s="316"/>
      <c r="L55" s="250"/>
      <c r="M55" s="317"/>
      <c r="N55" s="250"/>
      <c r="O55" s="250"/>
      <c r="P55" s="321"/>
      <c r="Q55" s="656" t="s">
        <v>43</v>
      </c>
      <c r="R55" s="657"/>
      <c r="S55" s="657"/>
      <c r="T55" s="657"/>
      <c r="U55" s="657"/>
      <c r="V55" s="657"/>
      <c r="W55" s="657"/>
      <c r="X55" s="657"/>
      <c r="Y55" s="658"/>
      <c r="Z55" s="316"/>
      <c r="AA55" s="250"/>
      <c r="AB55" s="317"/>
      <c r="AC55" s="250"/>
      <c r="AD55" s="250"/>
      <c r="AE55" s="318"/>
      <c r="AF55" s="684" t="s">
        <v>111</v>
      </c>
      <c r="AG55" s="684"/>
      <c r="AH55" s="684"/>
      <c r="AI55" s="684"/>
      <c r="AJ55" s="684"/>
      <c r="AK55" s="684"/>
      <c r="AL55" s="684"/>
      <c r="AM55" s="684"/>
      <c r="AN55" s="684"/>
      <c r="AO55" s="684"/>
      <c r="AP55" s="684"/>
      <c r="AQ55" s="684"/>
      <c r="AR55" s="684"/>
      <c r="AS55" s="684"/>
      <c r="AT55" s="685"/>
      <c r="AU55" s="223"/>
      <c r="AV55" s="223"/>
      <c r="AW55" s="223"/>
      <c r="AX55" s="223"/>
      <c r="AY55" s="223"/>
      <c r="AZ55" s="223"/>
      <c r="BA55" s="223"/>
      <c r="BB55" s="223"/>
      <c r="BC55" s="223"/>
      <c r="BD55" s="223"/>
      <c r="BE55" s="234"/>
      <c r="BF55" s="234"/>
      <c r="BG55" s="234"/>
      <c r="BH55" s="234"/>
      <c r="BI55" s="234"/>
      <c r="BJ55" s="234"/>
      <c r="BK55" s="234"/>
      <c r="BL55" s="256"/>
      <c r="BM55" s="256"/>
      <c r="BN55" s="256"/>
      <c r="BO55" s="256"/>
      <c r="BP55" s="256"/>
      <c r="BQ55" s="256"/>
      <c r="BR55" s="256"/>
      <c r="BS55" s="256"/>
      <c r="BT55" s="256"/>
      <c r="BU55" s="256"/>
      <c r="BV55" s="234"/>
    </row>
    <row r="56" spans="1:74" ht="20.100000000000001" customHeight="1">
      <c r="A56" s="656" t="s">
        <v>184</v>
      </c>
      <c r="B56" s="657"/>
      <c r="C56" s="657"/>
      <c r="D56" s="657"/>
      <c r="E56" s="657"/>
      <c r="F56" s="657"/>
      <c r="G56" s="657"/>
      <c r="H56" s="657"/>
      <c r="I56" s="657"/>
      <c r="J56" s="658"/>
      <c r="K56" s="316"/>
      <c r="L56" s="250"/>
      <c r="M56" s="317"/>
      <c r="N56" s="250"/>
      <c r="O56" s="250"/>
      <c r="P56" s="321"/>
      <c r="Q56" s="656" t="s">
        <v>158</v>
      </c>
      <c r="R56" s="657"/>
      <c r="S56" s="657"/>
      <c r="T56" s="657"/>
      <c r="U56" s="657"/>
      <c r="V56" s="657"/>
      <c r="W56" s="657"/>
      <c r="X56" s="657"/>
      <c r="Y56" s="658"/>
      <c r="Z56" s="316"/>
      <c r="AA56" s="250"/>
      <c r="AB56" s="317"/>
      <c r="AC56" s="250"/>
      <c r="AD56" s="250"/>
      <c r="AE56" s="318"/>
      <c r="AF56" s="682" t="s">
        <v>21</v>
      </c>
      <c r="AG56" s="682"/>
      <c r="AH56" s="682"/>
      <c r="AI56" s="682"/>
      <c r="AJ56" s="344"/>
      <c r="AK56" s="313"/>
      <c r="AL56" s="313" t="s">
        <v>108</v>
      </c>
      <c r="AM56" s="313"/>
      <c r="AN56" s="313"/>
      <c r="AO56" s="313"/>
      <c r="AP56" s="313" t="s">
        <v>108</v>
      </c>
      <c r="AQ56" s="313"/>
      <c r="AR56" s="313"/>
      <c r="AS56" s="37"/>
      <c r="AT56" s="350"/>
      <c r="AU56" s="36"/>
      <c r="AV56" s="36"/>
      <c r="AW56" s="36"/>
      <c r="AX56" s="36"/>
      <c r="AY56" s="36"/>
      <c r="AZ56" s="36"/>
      <c r="BA56" s="36"/>
      <c r="BB56" s="36"/>
      <c r="BC56" s="36"/>
      <c r="BD56" s="36"/>
      <c r="BE56" s="234"/>
      <c r="BF56" s="234"/>
      <c r="BG56" s="234"/>
      <c r="BH56" s="234"/>
      <c r="BI56" s="234"/>
      <c r="BJ56" s="234"/>
      <c r="BK56" s="234"/>
      <c r="BL56" s="256"/>
      <c r="BM56" s="256"/>
      <c r="BN56" s="256"/>
      <c r="BO56" s="256"/>
      <c r="BP56" s="256"/>
      <c r="BQ56" s="256"/>
      <c r="BR56" s="256"/>
      <c r="BS56" s="256"/>
      <c r="BT56" s="256"/>
      <c r="BU56" s="256"/>
      <c r="BV56" s="234"/>
    </row>
    <row r="57" spans="1:74" ht="20.100000000000001" customHeight="1">
      <c r="A57" s="656" t="s">
        <v>158</v>
      </c>
      <c r="B57" s="657"/>
      <c r="C57" s="657"/>
      <c r="D57" s="657"/>
      <c r="E57" s="657"/>
      <c r="F57" s="657"/>
      <c r="G57" s="657"/>
      <c r="H57" s="657"/>
      <c r="I57" s="657"/>
      <c r="J57" s="658"/>
      <c r="K57" s="316"/>
      <c r="L57" s="250"/>
      <c r="M57" s="317"/>
      <c r="N57" s="250"/>
      <c r="O57" s="250"/>
      <c r="P57" s="321"/>
      <c r="Q57" s="656" t="s">
        <v>158</v>
      </c>
      <c r="R57" s="657"/>
      <c r="S57" s="657"/>
      <c r="T57" s="657"/>
      <c r="U57" s="657"/>
      <c r="V57" s="657"/>
      <c r="W57" s="657"/>
      <c r="X57" s="657"/>
      <c r="Y57" s="658"/>
      <c r="Z57" s="316"/>
      <c r="AA57" s="250"/>
      <c r="AB57" s="317"/>
      <c r="AC57" s="250"/>
      <c r="AD57" s="250"/>
      <c r="AE57" s="318"/>
      <c r="AF57" s="683" t="s">
        <v>109</v>
      </c>
      <c r="AG57" s="683"/>
      <c r="AH57" s="683"/>
      <c r="AI57" s="683"/>
      <c r="AJ57" s="348"/>
      <c r="AK57" s="349"/>
      <c r="AL57" s="349"/>
      <c r="AM57" s="349"/>
      <c r="AN57" s="349"/>
      <c r="AO57" s="349"/>
      <c r="AP57" s="349"/>
      <c r="AQ57" s="349"/>
      <c r="AR57" s="349"/>
      <c r="AS57" s="349" t="s">
        <v>110</v>
      </c>
      <c r="AT57" s="355"/>
      <c r="AU57" s="36"/>
      <c r="AV57" s="36"/>
      <c r="AW57" s="36"/>
      <c r="AX57" s="36"/>
      <c r="AY57" s="36"/>
      <c r="AZ57" s="36"/>
      <c r="BA57" s="36"/>
      <c r="BB57" s="36"/>
      <c r="BC57" s="36"/>
      <c r="BD57" s="36"/>
      <c r="BE57" s="234"/>
      <c r="BF57" s="234"/>
      <c r="BG57" s="234"/>
      <c r="BH57" s="234"/>
      <c r="BI57" s="234"/>
      <c r="BJ57" s="234"/>
      <c r="BK57" s="234"/>
      <c r="BL57" s="256"/>
      <c r="BM57" s="256"/>
      <c r="BN57" s="256"/>
      <c r="BO57" s="256"/>
      <c r="BP57" s="256"/>
      <c r="BQ57" s="256"/>
      <c r="BR57" s="256"/>
      <c r="BS57" s="256"/>
      <c r="BT57" s="256"/>
      <c r="BU57" s="256"/>
      <c r="BV57" s="234"/>
    </row>
    <row r="58" spans="1:74" ht="20.100000000000001" customHeight="1" thickBot="1">
      <c r="A58" s="673" t="s">
        <v>158</v>
      </c>
      <c r="B58" s="674"/>
      <c r="C58" s="674"/>
      <c r="D58" s="674"/>
      <c r="E58" s="674"/>
      <c r="F58" s="674"/>
      <c r="G58" s="674"/>
      <c r="H58" s="674"/>
      <c r="I58" s="674"/>
      <c r="J58" s="675"/>
      <c r="K58" s="334"/>
      <c r="L58" s="335"/>
      <c r="M58" s="336"/>
      <c r="N58" s="335"/>
      <c r="O58" s="335"/>
      <c r="P58" s="335"/>
      <c r="Q58" s="673" t="s">
        <v>158</v>
      </c>
      <c r="R58" s="674"/>
      <c r="S58" s="674"/>
      <c r="T58" s="674"/>
      <c r="U58" s="674"/>
      <c r="V58" s="674"/>
      <c r="W58" s="674"/>
      <c r="X58" s="674"/>
      <c r="Y58" s="675"/>
      <c r="Z58" s="334"/>
      <c r="AA58" s="335"/>
      <c r="AB58" s="336"/>
      <c r="AC58" s="335"/>
      <c r="AD58" s="335"/>
      <c r="AE58" s="356"/>
      <c r="AF58" s="686" t="s">
        <v>22</v>
      </c>
      <c r="AG58" s="686"/>
      <c r="AH58" s="686"/>
      <c r="AI58" s="686"/>
      <c r="AJ58" s="357"/>
      <c r="AK58" s="280"/>
      <c r="AL58" s="280"/>
      <c r="AM58" s="358"/>
      <c r="AN58" s="359"/>
      <c r="AO58" s="358"/>
      <c r="AP58" s="358"/>
      <c r="AQ58" s="358"/>
      <c r="AR58" s="358"/>
      <c r="AS58" s="280" t="s">
        <v>110</v>
      </c>
      <c r="AT58" s="360"/>
      <c r="AU58" s="38"/>
      <c r="AV58" s="38"/>
      <c r="AW58" s="38"/>
      <c r="AX58" s="38"/>
      <c r="AY58" s="38"/>
      <c r="AZ58" s="38"/>
      <c r="BA58" s="38"/>
      <c r="BB58" s="38"/>
      <c r="BC58" s="38"/>
      <c r="BD58" s="38"/>
      <c r="BE58" s="234"/>
      <c r="BF58" s="234"/>
      <c r="BG58" s="234"/>
      <c r="BH58" s="234"/>
      <c r="BI58" s="234"/>
      <c r="BJ58" s="234"/>
      <c r="BK58" s="234"/>
      <c r="BL58" s="319"/>
      <c r="BM58" s="319"/>
      <c r="BN58" s="319"/>
      <c r="BO58" s="319"/>
      <c r="BP58" s="319"/>
      <c r="BQ58" s="319"/>
      <c r="BR58" s="319"/>
      <c r="BS58" s="256"/>
      <c r="BT58" s="319"/>
      <c r="BU58" s="319"/>
      <c r="BV58" s="234"/>
    </row>
    <row r="59" spans="1:74" ht="20.100000000000001" customHeight="1">
      <c r="A59" s="687" t="s">
        <v>185</v>
      </c>
      <c r="B59" s="688"/>
      <c r="C59" s="688"/>
      <c r="D59" s="688"/>
      <c r="E59" s="688"/>
      <c r="F59" s="688"/>
      <c r="G59" s="688"/>
      <c r="H59" s="688"/>
      <c r="I59" s="688"/>
      <c r="J59" s="688"/>
      <c r="K59" s="688"/>
      <c r="L59" s="688"/>
      <c r="M59" s="688"/>
      <c r="N59" s="688"/>
      <c r="O59" s="688"/>
      <c r="P59" s="688"/>
      <c r="Q59" s="688"/>
      <c r="R59" s="688"/>
      <c r="S59" s="688"/>
      <c r="T59" s="688"/>
      <c r="U59" s="688"/>
      <c r="V59" s="688"/>
      <c r="W59" s="688"/>
      <c r="X59" s="689" t="s">
        <v>186</v>
      </c>
      <c r="Y59" s="689"/>
      <c r="Z59" s="689"/>
      <c r="AA59" s="689"/>
      <c r="AB59" s="689"/>
      <c r="AC59" s="689"/>
      <c r="AD59" s="689"/>
      <c r="AE59" s="689"/>
      <c r="AF59" s="689"/>
      <c r="AG59" s="689"/>
      <c r="AH59" s="689"/>
      <c r="AI59" s="689"/>
      <c r="AJ59" s="689"/>
      <c r="AK59" s="689"/>
      <c r="AL59" s="689"/>
      <c r="AM59" s="689"/>
      <c r="AN59" s="689"/>
      <c r="AO59" s="689"/>
      <c r="AP59" s="689"/>
      <c r="AQ59" s="689"/>
      <c r="AR59" s="689"/>
      <c r="AS59" s="689"/>
      <c r="AT59" s="690"/>
      <c r="AW59" s="361"/>
      <c r="AX59" s="361"/>
      <c r="AY59" s="361"/>
      <c r="AZ59" s="361"/>
      <c r="BA59" s="361"/>
      <c r="BB59" s="361"/>
      <c r="BC59" s="361"/>
      <c r="BD59" s="361"/>
      <c r="BE59" s="234"/>
      <c r="BF59" s="234"/>
      <c r="BG59" s="234"/>
      <c r="BH59" s="234"/>
      <c r="BI59" s="234"/>
      <c r="BJ59" s="234"/>
      <c r="BK59" s="234"/>
      <c r="BL59" s="256"/>
      <c r="BM59" s="256"/>
      <c r="BN59" s="256"/>
      <c r="BO59" s="256"/>
      <c r="BP59" s="256"/>
      <c r="BQ59" s="256"/>
      <c r="BR59" s="256"/>
      <c r="BS59" s="256"/>
      <c r="BT59" s="256"/>
      <c r="BU59" s="256"/>
      <c r="BV59" s="234"/>
    </row>
    <row r="60" spans="1:74" ht="20.100000000000001" customHeight="1">
      <c r="A60" s="676"/>
      <c r="B60" s="627"/>
      <c r="C60" s="627"/>
      <c r="D60" s="627"/>
      <c r="E60" s="627"/>
      <c r="F60" s="627"/>
      <c r="G60" s="627"/>
      <c r="H60" s="627"/>
      <c r="I60" s="627"/>
      <c r="J60" s="627"/>
      <c r="K60" s="627"/>
      <c r="L60" s="627"/>
      <c r="M60" s="627"/>
      <c r="N60" s="627"/>
      <c r="O60" s="627"/>
      <c r="P60" s="627"/>
      <c r="Q60" s="627"/>
      <c r="R60" s="627"/>
      <c r="S60" s="627"/>
      <c r="T60" s="627"/>
      <c r="U60" s="627"/>
      <c r="V60" s="627"/>
      <c r="W60" s="627"/>
      <c r="X60" s="420"/>
      <c r="Y60" s="420"/>
      <c r="Z60" s="420"/>
      <c r="AA60" s="420"/>
      <c r="AB60" s="420"/>
      <c r="AC60" s="420"/>
      <c r="AD60" s="420"/>
      <c r="AE60" s="420"/>
      <c r="AF60" s="420"/>
      <c r="AG60" s="420"/>
      <c r="AH60" s="420"/>
      <c r="AI60" s="420"/>
      <c r="AJ60" s="420"/>
      <c r="AK60" s="420"/>
      <c r="AL60" s="420"/>
      <c r="AM60" s="420"/>
      <c r="AN60" s="420"/>
      <c r="AO60" s="420"/>
      <c r="AP60" s="420"/>
      <c r="AQ60" s="420"/>
      <c r="AR60" s="420"/>
      <c r="AS60" s="420"/>
      <c r="AT60" s="679"/>
      <c r="AW60" s="361"/>
      <c r="AX60" s="361"/>
      <c r="AY60" s="361"/>
      <c r="AZ60" s="361"/>
      <c r="BA60" s="361"/>
      <c r="BB60" s="361"/>
      <c r="BC60" s="361"/>
      <c r="BD60" s="361"/>
      <c r="BE60" s="234"/>
      <c r="BF60" s="234"/>
      <c r="BG60" s="234"/>
      <c r="BH60" s="234"/>
      <c r="BI60" s="234"/>
      <c r="BJ60" s="234"/>
      <c r="BK60" s="234"/>
      <c r="BL60" s="256"/>
      <c r="BM60" s="256"/>
      <c r="BN60" s="256"/>
      <c r="BO60" s="256"/>
      <c r="BP60" s="256"/>
      <c r="BQ60" s="256"/>
      <c r="BR60" s="256"/>
      <c r="BS60" s="256"/>
      <c r="BT60" s="256"/>
      <c r="BU60" s="256"/>
      <c r="BV60" s="234"/>
    </row>
    <row r="61" spans="1:74" ht="20.100000000000001" customHeight="1">
      <c r="A61" s="676" t="s">
        <v>187</v>
      </c>
      <c r="B61" s="627"/>
      <c r="C61" s="627"/>
      <c r="D61" s="627"/>
      <c r="E61" s="627"/>
      <c r="F61" s="627"/>
      <c r="G61" s="627"/>
      <c r="H61" s="627"/>
      <c r="I61" s="627"/>
      <c r="J61" s="627"/>
      <c r="K61" s="627"/>
      <c r="L61" s="627"/>
      <c r="M61" s="627"/>
      <c r="N61" s="627"/>
      <c r="O61" s="627"/>
      <c r="P61" s="627"/>
      <c r="Q61" s="627"/>
      <c r="R61" s="627"/>
      <c r="S61" s="627"/>
      <c r="T61" s="627"/>
      <c r="U61" s="627"/>
      <c r="V61" s="627"/>
      <c r="W61" s="627"/>
      <c r="X61" s="420" t="s">
        <v>188</v>
      </c>
      <c r="Y61" s="420"/>
      <c r="Z61" s="420"/>
      <c r="AA61" s="420"/>
      <c r="AB61" s="420"/>
      <c r="AC61" s="420"/>
      <c r="AD61" s="420"/>
      <c r="AE61" s="420"/>
      <c r="AF61" s="420"/>
      <c r="AG61" s="420"/>
      <c r="AH61" s="420"/>
      <c r="AI61" s="420"/>
      <c r="AJ61" s="420"/>
      <c r="AK61" s="420"/>
      <c r="AL61" s="420"/>
      <c r="AM61" s="420"/>
      <c r="AN61" s="420"/>
      <c r="AO61" s="420"/>
      <c r="AP61" s="420"/>
      <c r="AQ61" s="420"/>
      <c r="AR61" s="420"/>
      <c r="AS61" s="420"/>
      <c r="AT61" s="679"/>
      <c r="AW61" s="362"/>
      <c r="AX61" s="362"/>
      <c r="AY61" s="362"/>
      <c r="AZ61" s="362"/>
      <c r="BA61" s="362"/>
      <c r="BB61" s="362"/>
      <c r="BC61" s="362"/>
      <c r="BD61" s="362"/>
      <c r="BE61" s="234"/>
      <c r="BF61" s="234"/>
      <c r="BG61" s="234"/>
      <c r="BH61" s="234"/>
      <c r="BI61" s="234"/>
      <c r="BJ61" s="234"/>
      <c r="BK61" s="234"/>
      <c r="BL61" s="256"/>
      <c r="BM61" s="256"/>
      <c r="BN61" s="256"/>
      <c r="BO61" s="256"/>
      <c r="BP61" s="256"/>
      <c r="BQ61" s="256"/>
      <c r="BR61" s="256"/>
      <c r="BS61" s="256"/>
      <c r="BT61" s="256"/>
      <c r="BU61" s="256"/>
      <c r="BV61" s="234"/>
    </row>
    <row r="62" spans="1:74" ht="20.100000000000001" customHeight="1">
      <c r="A62" s="677"/>
      <c r="B62" s="678"/>
      <c r="C62" s="678"/>
      <c r="D62" s="678"/>
      <c r="E62" s="678"/>
      <c r="F62" s="678"/>
      <c r="G62" s="678"/>
      <c r="H62" s="678"/>
      <c r="I62" s="678"/>
      <c r="J62" s="678"/>
      <c r="K62" s="678"/>
      <c r="L62" s="678"/>
      <c r="M62" s="678"/>
      <c r="N62" s="678"/>
      <c r="O62" s="678"/>
      <c r="P62" s="678"/>
      <c r="Q62" s="678"/>
      <c r="R62" s="678"/>
      <c r="S62" s="678"/>
      <c r="T62" s="678"/>
      <c r="U62" s="678"/>
      <c r="V62" s="678"/>
      <c r="W62" s="678"/>
      <c r="X62" s="680"/>
      <c r="Y62" s="680"/>
      <c r="Z62" s="680"/>
      <c r="AA62" s="680"/>
      <c r="AB62" s="680"/>
      <c r="AC62" s="680"/>
      <c r="AD62" s="680"/>
      <c r="AE62" s="680"/>
      <c r="AF62" s="680"/>
      <c r="AG62" s="680"/>
      <c r="AH62" s="680"/>
      <c r="AI62" s="680"/>
      <c r="AJ62" s="680"/>
      <c r="AK62" s="680"/>
      <c r="AL62" s="680"/>
      <c r="AM62" s="680"/>
      <c r="AN62" s="680"/>
      <c r="AO62" s="680"/>
      <c r="AP62" s="680"/>
      <c r="AQ62" s="680"/>
      <c r="AR62" s="680"/>
      <c r="AS62" s="680"/>
      <c r="AT62" s="681"/>
      <c r="AW62" s="362"/>
      <c r="AX62" s="362"/>
      <c r="AY62" s="362"/>
      <c r="AZ62" s="362"/>
      <c r="BA62" s="362"/>
      <c r="BB62" s="362"/>
      <c r="BC62" s="362"/>
      <c r="BD62" s="362"/>
      <c r="BE62" s="234"/>
      <c r="BF62" s="234"/>
      <c r="BG62" s="234"/>
      <c r="BH62" s="234"/>
      <c r="BI62" s="234"/>
      <c r="BJ62" s="234"/>
      <c r="BK62" s="234"/>
      <c r="BL62" s="363"/>
      <c r="BM62" s="256"/>
      <c r="BN62" s="256"/>
      <c r="BO62" s="256"/>
      <c r="BP62" s="256"/>
      <c r="BQ62" s="256"/>
      <c r="BR62" s="256"/>
      <c r="BS62" s="256"/>
      <c r="BT62" s="256"/>
      <c r="BU62" s="256"/>
      <c r="BV62" s="234"/>
    </row>
    <row r="63" spans="1:74" ht="20.100000000000001" customHeight="1">
      <c r="A63" s="256"/>
      <c r="B63" s="256"/>
      <c r="C63" s="256"/>
      <c r="D63" s="256"/>
      <c r="E63" s="256"/>
      <c r="F63" s="256"/>
      <c r="G63" s="256"/>
      <c r="H63" s="256"/>
      <c r="I63" s="256"/>
      <c r="J63" s="256"/>
      <c r="K63" s="256"/>
      <c r="L63" s="256"/>
      <c r="M63" s="256"/>
      <c r="N63" s="256"/>
      <c r="O63" s="256"/>
      <c r="P63" s="256"/>
      <c r="Q63" s="256"/>
      <c r="R63" s="256"/>
      <c r="S63" s="256"/>
      <c r="T63" s="256"/>
      <c r="U63" s="256"/>
      <c r="V63" s="256"/>
      <c r="W63" s="256"/>
      <c r="X63" s="256"/>
      <c r="Y63" s="256"/>
      <c r="Z63" s="256"/>
      <c r="AA63" s="256"/>
      <c r="AB63" s="256"/>
      <c r="AC63" s="256"/>
      <c r="AD63" s="256"/>
      <c r="AE63" s="256"/>
      <c r="AF63" s="256"/>
      <c r="AG63" s="256"/>
      <c r="AH63" s="256"/>
      <c r="AI63" s="256"/>
      <c r="AJ63" s="256"/>
      <c r="AK63" s="256"/>
      <c r="AL63" s="256"/>
      <c r="AM63" s="256"/>
      <c r="AN63" s="256"/>
      <c r="AO63" s="256"/>
      <c r="AP63" s="256"/>
      <c r="AQ63" s="234"/>
      <c r="AR63" s="234"/>
      <c r="AS63" s="234"/>
      <c r="AT63" s="234"/>
      <c r="AU63" s="234"/>
      <c r="AV63" s="234"/>
      <c r="AW63" s="234"/>
      <c r="AX63" s="234"/>
      <c r="AY63" s="234"/>
      <c r="AZ63" s="234"/>
      <c r="BA63" s="234"/>
      <c r="BB63" s="234"/>
      <c r="BC63" s="234"/>
      <c r="BD63" s="234"/>
      <c r="BE63" s="234"/>
      <c r="BF63" s="234"/>
      <c r="BG63" s="234"/>
      <c r="BH63" s="234"/>
      <c r="BI63" s="234"/>
      <c r="BJ63" s="234"/>
      <c r="BK63" s="234"/>
      <c r="BL63" s="234"/>
      <c r="BM63" s="234"/>
      <c r="BN63" s="234"/>
      <c r="BO63" s="234"/>
      <c r="BP63" s="234"/>
      <c r="BQ63" s="234"/>
      <c r="BR63" s="234"/>
      <c r="BS63" s="234"/>
      <c r="BT63" s="234"/>
      <c r="BU63" s="234"/>
      <c r="BV63" s="234"/>
    </row>
    <row r="64" spans="1:74" ht="17.100000000000001" customHeight="1">
      <c r="A64" s="364"/>
      <c r="B64" s="364"/>
      <c r="C64" s="364"/>
      <c r="D64" s="365"/>
      <c r="E64" s="365"/>
      <c r="F64" s="365"/>
      <c r="G64" s="365"/>
      <c r="H64" s="365"/>
      <c r="I64" s="365"/>
      <c r="J64" s="365"/>
      <c r="K64" s="365"/>
      <c r="L64" s="365"/>
      <c r="M64" s="256"/>
      <c r="N64" s="256"/>
      <c r="O64" s="256"/>
      <c r="P64" s="256"/>
      <c r="Q64" s="256"/>
      <c r="R64" s="256"/>
      <c r="S64" s="256"/>
      <c r="T64" s="256"/>
      <c r="U64" s="256"/>
      <c r="V64" s="256"/>
      <c r="W64" s="256"/>
      <c r="X64" s="256"/>
      <c r="Y64" s="256"/>
      <c r="Z64" s="256"/>
      <c r="AA64" s="256"/>
      <c r="AB64" s="256"/>
      <c r="AC64" s="256"/>
      <c r="AD64" s="256"/>
      <c r="AE64" s="256"/>
      <c r="AF64" s="256"/>
      <c r="AG64" s="256"/>
      <c r="AH64" s="256"/>
      <c r="AI64" s="256"/>
      <c r="AJ64" s="256"/>
      <c r="AK64" s="256"/>
      <c r="AL64" s="256"/>
      <c r="AM64" s="256"/>
      <c r="AN64" s="256"/>
      <c r="AO64" s="256"/>
      <c r="AP64" s="256"/>
      <c r="AQ64" s="256"/>
      <c r="AR64" s="256"/>
      <c r="AS64" s="256"/>
      <c r="AT64" s="256"/>
      <c r="AU64" s="256"/>
      <c r="AV64" s="256"/>
      <c r="AW64" s="256"/>
      <c r="AX64" s="256"/>
      <c r="AY64" s="256"/>
      <c r="AZ64" s="256"/>
      <c r="BA64" s="256"/>
      <c r="BB64" s="256"/>
      <c r="BC64" s="256"/>
      <c r="BD64" s="256"/>
      <c r="BE64" s="234"/>
      <c r="BF64" s="234"/>
      <c r="BG64" s="234"/>
      <c r="BH64" s="234"/>
      <c r="BI64" s="234"/>
      <c r="BJ64" s="234"/>
      <c r="BK64" s="234"/>
      <c r="BL64" s="234"/>
      <c r="BM64" s="234"/>
      <c r="BN64" s="234"/>
      <c r="BO64" s="234"/>
      <c r="BP64" s="234"/>
      <c r="BQ64" s="234"/>
      <c r="BR64" s="234"/>
      <c r="BS64" s="234"/>
      <c r="BT64" s="234"/>
      <c r="BU64" s="234"/>
      <c r="BV64" s="234"/>
    </row>
    <row r="65" spans="1:74" ht="17.100000000000001" customHeight="1">
      <c r="A65" s="364"/>
      <c r="B65" s="364"/>
      <c r="C65" s="364"/>
      <c r="D65" s="365"/>
      <c r="E65" s="365"/>
      <c r="F65" s="365"/>
      <c r="G65" s="365"/>
      <c r="H65" s="365"/>
      <c r="I65" s="365"/>
      <c r="J65" s="365"/>
      <c r="K65" s="365"/>
      <c r="L65" s="365"/>
      <c r="M65" s="256"/>
      <c r="N65" s="256"/>
      <c r="O65" s="256"/>
      <c r="P65" s="256"/>
      <c r="Q65" s="256"/>
      <c r="R65" s="256"/>
      <c r="S65" s="256"/>
      <c r="T65" s="256"/>
      <c r="U65" s="256"/>
      <c r="V65" s="256"/>
      <c r="W65" s="256"/>
      <c r="X65" s="256"/>
      <c r="Y65" s="256"/>
      <c r="Z65" s="256"/>
      <c r="AA65" s="256"/>
      <c r="AB65" s="256"/>
      <c r="AC65" s="256"/>
      <c r="AD65" s="256"/>
      <c r="AE65" s="256"/>
      <c r="AF65" s="256"/>
      <c r="AG65" s="256"/>
      <c r="AH65" s="256"/>
      <c r="AI65" s="256"/>
      <c r="AJ65" s="256"/>
      <c r="AK65" s="256"/>
      <c r="AL65" s="256"/>
      <c r="AM65" s="256"/>
      <c r="AN65" s="256"/>
      <c r="AO65" s="256"/>
      <c r="AP65" s="256"/>
      <c r="AQ65" s="256"/>
      <c r="AR65" s="256"/>
      <c r="AS65" s="256"/>
      <c r="AT65" s="256"/>
      <c r="AU65" s="256"/>
      <c r="AV65" s="256"/>
      <c r="AW65" s="256"/>
      <c r="AX65" s="256"/>
      <c r="AY65" s="256"/>
      <c r="AZ65" s="256"/>
      <c r="BA65" s="256"/>
      <c r="BB65" s="256"/>
      <c r="BC65" s="256"/>
      <c r="BD65" s="256"/>
      <c r="BE65" s="234"/>
      <c r="BF65" s="234"/>
      <c r="BG65" s="234"/>
      <c r="BH65" s="234"/>
      <c r="BI65" s="234"/>
      <c r="BJ65" s="234"/>
      <c r="BK65" s="234"/>
      <c r="BL65" s="234"/>
      <c r="BM65" s="234"/>
      <c r="BN65" s="234"/>
      <c r="BO65" s="234"/>
      <c r="BP65" s="234"/>
      <c r="BQ65" s="234"/>
      <c r="BR65" s="234"/>
      <c r="BS65" s="234"/>
      <c r="BT65" s="234"/>
      <c r="BU65" s="234"/>
      <c r="BV65" s="234"/>
    </row>
    <row r="66" spans="1:74" ht="17.100000000000001" customHeight="1">
      <c r="A66" s="364"/>
      <c r="B66" s="364"/>
      <c r="C66" s="364"/>
      <c r="D66" s="366"/>
      <c r="E66" s="366"/>
      <c r="F66" s="366"/>
      <c r="G66" s="366"/>
      <c r="H66" s="366"/>
      <c r="I66" s="366"/>
      <c r="J66" s="366"/>
      <c r="K66" s="366"/>
      <c r="L66" s="366"/>
      <c r="M66" s="256"/>
      <c r="N66" s="256"/>
      <c r="O66" s="256"/>
      <c r="P66" s="256"/>
      <c r="Q66" s="256"/>
      <c r="R66" s="256"/>
      <c r="S66" s="256"/>
      <c r="T66" s="256"/>
      <c r="U66" s="256"/>
      <c r="V66" s="256"/>
      <c r="W66" s="256"/>
      <c r="X66" s="256"/>
      <c r="Y66" s="256"/>
      <c r="Z66" s="256"/>
      <c r="AA66" s="256"/>
      <c r="AB66" s="256"/>
      <c r="AC66" s="256"/>
      <c r="AD66" s="256"/>
      <c r="AE66" s="256"/>
      <c r="AF66" s="256"/>
      <c r="AG66" s="256"/>
      <c r="AH66" s="256"/>
      <c r="AI66" s="256"/>
      <c r="AJ66" s="256"/>
      <c r="AK66" s="256"/>
      <c r="AL66" s="256"/>
      <c r="AM66" s="256"/>
      <c r="AN66" s="256"/>
      <c r="AO66" s="256"/>
      <c r="AP66" s="256"/>
      <c r="AQ66" s="256"/>
      <c r="AR66" s="256"/>
      <c r="AS66" s="256"/>
      <c r="AT66" s="256"/>
      <c r="AU66" s="256"/>
      <c r="AV66" s="256"/>
      <c r="AW66" s="256"/>
      <c r="AX66" s="256"/>
      <c r="AY66" s="256"/>
      <c r="AZ66" s="256"/>
      <c r="BA66" s="256"/>
      <c r="BB66" s="256"/>
      <c r="BC66" s="256"/>
      <c r="BD66" s="256"/>
      <c r="BE66" s="234"/>
      <c r="BF66" s="234"/>
      <c r="BG66" s="234"/>
      <c r="BH66" s="234"/>
      <c r="BI66" s="234"/>
      <c r="BJ66" s="234"/>
      <c r="BK66" s="234"/>
      <c r="BL66" s="234"/>
      <c r="BM66" s="234"/>
      <c r="BN66" s="234"/>
      <c r="BO66" s="234"/>
      <c r="BP66" s="234"/>
      <c r="BQ66" s="234"/>
      <c r="BR66" s="234"/>
      <c r="BS66" s="234"/>
      <c r="BT66" s="234"/>
      <c r="BU66" s="234"/>
      <c r="BV66" s="234"/>
    </row>
    <row r="67" spans="1:74" ht="17.100000000000001" customHeight="1">
      <c r="A67" s="364"/>
      <c r="B67" s="364"/>
      <c r="C67" s="364"/>
      <c r="D67" s="366"/>
      <c r="E67" s="366"/>
      <c r="F67" s="366"/>
      <c r="G67" s="366"/>
      <c r="H67" s="366"/>
      <c r="I67" s="366"/>
      <c r="J67" s="366"/>
      <c r="K67" s="366"/>
      <c r="L67" s="366"/>
      <c r="M67" s="256"/>
      <c r="N67" s="256"/>
      <c r="O67" s="256"/>
      <c r="P67" s="256"/>
      <c r="Q67" s="256"/>
      <c r="R67" s="256"/>
      <c r="S67" s="256"/>
      <c r="T67" s="365"/>
      <c r="U67" s="256"/>
      <c r="V67" s="256"/>
      <c r="W67" s="256"/>
      <c r="X67" s="256"/>
      <c r="Y67" s="256"/>
      <c r="Z67" s="256"/>
      <c r="AA67" s="256"/>
      <c r="AB67" s="256"/>
      <c r="AC67" s="256"/>
      <c r="AD67" s="256"/>
      <c r="AE67" s="256"/>
      <c r="AF67" s="256"/>
      <c r="AG67" s="256"/>
      <c r="AH67" s="256"/>
      <c r="AI67" s="256"/>
      <c r="AJ67" s="256"/>
      <c r="AK67" s="256"/>
      <c r="AL67" s="256"/>
      <c r="AM67" s="256"/>
      <c r="AN67" s="256"/>
      <c r="AO67" s="256"/>
      <c r="AP67" s="256"/>
      <c r="AQ67" s="256"/>
      <c r="AR67" s="256"/>
      <c r="AS67" s="256"/>
      <c r="AT67" s="256"/>
      <c r="AU67" s="256"/>
      <c r="AV67" s="256"/>
      <c r="AW67" s="256"/>
      <c r="AX67" s="256"/>
      <c r="AY67" s="256"/>
      <c r="AZ67" s="256"/>
      <c r="BA67" s="256"/>
      <c r="BB67" s="256"/>
      <c r="BC67" s="256"/>
      <c r="BD67" s="256"/>
      <c r="BE67" s="234"/>
      <c r="BF67" s="234"/>
      <c r="BG67" s="234"/>
      <c r="BH67" s="234"/>
      <c r="BI67" s="234"/>
      <c r="BJ67" s="234"/>
      <c r="BK67" s="234"/>
      <c r="BL67" s="234"/>
      <c r="BM67" s="234"/>
      <c r="BN67" s="234"/>
      <c r="BO67" s="234"/>
      <c r="BP67" s="234"/>
      <c r="BQ67" s="234"/>
      <c r="BR67" s="234"/>
      <c r="BS67" s="234"/>
      <c r="BT67" s="234"/>
      <c r="BU67" s="234"/>
      <c r="BV67" s="234"/>
    </row>
    <row r="68" spans="1:74" ht="17.100000000000001" customHeight="1">
      <c r="A68" s="364"/>
      <c r="B68" s="364"/>
      <c r="C68" s="364"/>
      <c r="D68" s="365"/>
      <c r="E68" s="365"/>
      <c r="F68" s="365"/>
      <c r="G68" s="365"/>
      <c r="H68" s="365"/>
      <c r="I68" s="365"/>
      <c r="J68" s="365"/>
      <c r="K68" s="365"/>
      <c r="L68" s="365"/>
      <c r="M68" s="256"/>
      <c r="N68" s="256"/>
      <c r="O68" s="256"/>
      <c r="P68" s="256"/>
      <c r="Q68" s="256"/>
      <c r="R68" s="256"/>
      <c r="S68" s="256"/>
      <c r="T68" s="256"/>
      <c r="U68" s="256"/>
      <c r="V68" s="256"/>
      <c r="W68" s="256"/>
      <c r="X68" s="256"/>
      <c r="Y68" s="256"/>
      <c r="Z68" s="256"/>
      <c r="AA68" s="256"/>
      <c r="AB68" s="256"/>
      <c r="AC68" s="256"/>
      <c r="AD68" s="256"/>
      <c r="AE68" s="256"/>
      <c r="AF68" s="256"/>
      <c r="AG68" s="256"/>
      <c r="AH68" s="256"/>
      <c r="AI68" s="256"/>
      <c r="AJ68" s="256"/>
      <c r="AK68" s="256"/>
      <c r="AL68" s="256"/>
      <c r="AM68" s="256"/>
      <c r="AN68" s="256"/>
      <c r="AO68" s="256"/>
      <c r="AP68" s="256"/>
      <c r="AQ68" s="256"/>
      <c r="AR68" s="256"/>
      <c r="AS68" s="256"/>
      <c r="AT68" s="256"/>
      <c r="AU68" s="256"/>
      <c r="AV68" s="256"/>
      <c r="AW68" s="256"/>
      <c r="AX68" s="256"/>
      <c r="AY68" s="256"/>
      <c r="AZ68" s="256"/>
      <c r="BA68" s="256"/>
      <c r="BB68" s="256"/>
      <c r="BC68" s="256"/>
      <c r="BD68" s="256"/>
      <c r="BE68" s="234"/>
      <c r="BF68" s="234"/>
      <c r="BG68" s="234"/>
      <c r="BH68" s="234"/>
      <c r="BI68" s="234"/>
      <c r="BJ68" s="234"/>
      <c r="BK68" s="234"/>
      <c r="BL68" s="234"/>
      <c r="BM68" s="234"/>
      <c r="BN68" s="234"/>
      <c r="BO68" s="234"/>
      <c r="BP68" s="234"/>
      <c r="BQ68" s="234"/>
      <c r="BR68" s="234"/>
      <c r="BS68" s="234"/>
      <c r="BT68" s="234"/>
      <c r="BU68" s="234"/>
      <c r="BV68" s="234"/>
    </row>
    <row r="69" spans="1:74" ht="17.100000000000001" customHeight="1">
      <c r="A69" s="364"/>
      <c r="B69" s="364"/>
      <c r="C69" s="364"/>
      <c r="D69" s="365"/>
      <c r="E69" s="365"/>
      <c r="F69" s="365"/>
      <c r="G69" s="365"/>
      <c r="H69" s="365"/>
      <c r="I69" s="365"/>
      <c r="J69" s="365"/>
      <c r="K69" s="365"/>
      <c r="L69" s="365"/>
      <c r="M69" s="256"/>
      <c r="N69" s="256"/>
      <c r="O69" s="256"/>
      <c r="P69" s="256"/>
      <c r="Q69" s="256"/>
      <c r="R69" s="256"/>
      <c r="S69" s="256"/>
      <c r="T69" s="256"/>
      <c r="U69" s="256"/>
      <c r="V69" s="256"/>
      <c r="W69" s="256"/>
      <c r="X69" s="256"/>
      <c r="Y69" s="256"/>
      <c r="Z69" s="256"/>
      <c r="AA69" s="256"/>
      <c r="AB69" s="256"/>
      <c r="AC69" s="256"/>
      <c r="AD69" s="256"/>
      <c r="AE69" s="256"/>
      <c r="AF69" s="256"/>
      <c r="AG69" s="256"/>
      <c r="AH69" s="256"/>
      <c r="AI69" s="256"/>
      <c r="AJ69" s="256"/>
      <c r="AK69" s="256"/>
      <c r="AL69" s="256"/>
      <c r="AM69" s="256"/>
      <c r="AN69" s="256"/>
      <c r="AO69" s="256"/>
      <c r="AP69" s="256"/>
      <c r="AQ69" s="256"/>
      <c r="AR69" s="256"/>
      <c r="AS69" s="256"/>
      <c r="AT69" s="256"/>
      <c r="AU69" s="256"/>
      <c r="AV69" s="256"/>
      <c r="AW69" s="256"/>
      <c r="AX69" s="256"/>
      <c r="AY69" s="256"/>
      <c r="AZ69" s="256"/>
      <c r="BA69" s="256"/>
      <c r="BB69" s="256"/>
      <c r="BC69" s="256"/>
      <c r="BD69" s="256"/>
      <c r="BE69" s="234"/>
      <c r="BF69" s="234"/>
      <c r="BG69" s="234"/>
      <c r="BH69" s="234"/>
      <c r="BI69" s="234"/>
      <c r="BJ69" s="234"/>
      <c r="BK69" s="234"/>
      <c r="BL69" s="234"/>
      <c r="BM69" s="234"/>
      <c r="BN69" s="234"/>
      <c r="BO69" s="234"/>
      <c r="BP69" s="234"/>
      <c r="BQ69" s="234"/>
      <c r="BR69" s="234"/>
      <c r="BS69" s="234"/>
      <c r="BT69" s="234"/>
      <c r="BU69" s="234"/>
      <c r="BV69" s="234"/>
    </row>
    <row r="70" spans="1:74" ht="17.100000000000001" customHeight="1">
      <c r="A70" s="364"/>
      <c r="B70" s="364"/>
      <c r="C70" s="364"/>
      <c r="D70" s="365"/>
      <c r="E70" s="365"/>
      <c r="F70" s="365"/>
      <c r="G70" s="365"/>
      <c r="H70" s="365"/>
      <c r="I70" s="365"/>
      <c r="J70" s="365"/>
      <c r="K70" s="365"/>
      <c r="L70" s="365"/>
      <c r="M70" s="256"/>
      <c r="N70" s="256"/>
      <c r="O70" s="256"/>
      <c r="P70" s="256"/>
      <c r="Q70" s="256"/>
      <c r="R70" s="256"/>
      <c r="S70" s="256"/>
      <c r="T70" s="256"/>
      <c r="U70" s="256"/>
      <c r="V70" s="256"/>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4"/>
      <c r="AY70" s="234"/>
      <c r="AZ70" s="234"/>
      <c r="BA70" s="234"/>
      <c r="BB70" s="234"/>
      <c r="BC70" s="234"/>
      <c r="BD70" s="234"/>
      <c r="BE70" s="234"/>
      <c r="BF70" s="234"/>
      <c r="BG70" s="234"/>
      <c r="BH70" s="234"/>
      <c r="BI70" s="234"/>
      <c r="BJ70" s="234"/>
      <c r="BK70" s="234"/>
      <c r="BL70" s="234"/>
      <c r="BM70" s="234"/>
      <c r="BN70" s="234"/>
      <c r="BO70" s="234"/>
      <c r="BP70" s="234"/>
      <c r="BQ70" s="234"/>
      <c r="BR70" s="234"/>
      <c r="BS70" s="234"/>
      <c r="BT70" s="234"/>
      <c r="BU70" s="234"/>
      <c r="BV70" s="234"/>
    </row>
    <row r="71" spans="1:74" ht="17.100000000000001" customHeight="1">
      <c r="A71" s="364"/>
      <c r="B71" s="364"/>
      <c r="C71" s="364"/>
      <c r="D71" s="365"/>
      <c r="E71" s="365"/>
      <c r="F71" s="365"/>
      <c r="G71" s="365"/>
      <c r="H71" s="365"/>
      <c r="I71" s="365"/>
      <c r="J71" s="365"/>
      <c r="K71" s="365"/>
      <c r="L71" s="365"/>
      <c r="M71" s="256"/>
      <c r="N71" s="256"/>
      <c r="O71" s="256"/>
      <c r="P71" s="256"/>
      <c r="Q71" s="256"/>
      <c r="R71" s="256"/>
      <c r="S71" s="256"/>
      <c r="T71" s="256"/>
      <c r="U71" s="256"/>
      <c r="V71" s="256"/>
      <c r="W71" s="234"/>
      <c r="X71" s="234"/>
      <c r="Y71" s="234"/>
      <c r="Z71" s="234"/>
      <c r="AA71" s="234"/>
      <c r="AB71" s="234"/>
      <c r="AC71" s="234"/>
      <c r="AD71" s="234"/>
      <c r="AE71" s="234"/>
      <c r="AF71" s="234"/>
      <c r="AG71" s="234"/>
      <c r="AH71" s="234"/>
      <c r="AI71" s="234"/>
      <c r="AJ71" s="234"/>
      <c r="AK71" s="234"/>
      <c r="AL71" s="234"/>
      <c r="AM71" s="234"/>
      <c r="AN71" s="234"/>
      <c r="AO71" s="234"/>
      <c r="AP71" s="234"/>
      <c r="AQ71" s="234"/>
      <c r="AR71" s="234"/>
      <c r="AS71" s="234"/>
      <c r="AT71" s="234"/>
      <c r="AU71" s="234"/>
      <c r="AV71" s="234"/>
      <c r="AW71" s="234"/>
      <c r="AX71" s="234"/>
      <c r="AY71" s="234"/>
      <c r="AZ71" s="234"/>
      <c r="BA71" s="234"/>
      <c r="BB71" s="234"/>
      <c r="BC71" s="234"/>
      <c r="BD71" s="234"/>
      <c r="BE71" s="234"/>
      <c r="BF71" s="234"/>
      <c r="BG71" s="234"/>
      <c r="BH71" s="234"/>
      <c r="BI71" s="234"/>
      <c r="BJ71" s="234"/>
      <c r="BK71" s="234"/>
      <c r="BL71" s="234"/>
      <c r="BM71" s="234"/>
      <c r="BN71" s="234"/>
      <c r="BO71" s="234"/>
      <c r="BP71" s="234"/>
      <c r="BQ71" s="234"/>
      <c r="BR71" s="234"/>
      <c r="BS71" s="234"/>
      <c r="BT71" s="234"/>
      <c r="BU71" s="234"/>
      <c r="BV71" s="234"/>
    </row>
    <row r="72" spans="1:74" ht="17.100000000000001" customHeight="1">
      <c r="A72" s="364"/>
      <c r="B72" s="364"/>
      <c r="C72" s="364"/>
      <c r="D72" s="365"/>
      <c r="E72" s="365"/>
      <c r="F72" s="365"/>
      <c r="G72" s="365"/>
      <c r="H72" s="365"/>
      <c r="I72" s="365"/>
      <c r="J72" s="365"/>
      <c r="K72" s="365"/>
      <c r="L72" s="365"/>
      <c r="M72" s="256"/>
      <c r="N72" s="256"/>
      <c r="O72" s="256"/>
      <c r="P72" s="256"/>
      <c r="Q72" s="256"/>
      <c r="R72" s="256"/>
      <c r="S72" s="256"/>
      <c r="T72" s="234"/>
      <c r="U72" s="234"/>
      <c r="V72" s="234"/>
      <c r="W72" s="234"/>
      <c r="X72" s="234"/>
      <c r="Y72" s="234"/>
      <c r="Z72" s="234"/>
      <c r="AA72" s="234"/>
      <c r="AB72" s="234"/>
      <c r="AC72" s="234"/>
      <c r="AD72" s="234"/>
      <c r="AE72" s="234"/>
      <c r="AF72" s="234"/>
      <c r="AG72" s="234"/>
      <c r="AH72" s="234"/>
      <c r="AI72" s="234"/>
      <c r="AJ72" s="234"/>
      <c r="AK72" s="234"/>
      <c r="AL72" s="234"/>
      <c r="AM72" s="234"/>
      <c r="AN72" s="234"/>
      <c r="AO72" s="234"/>
      <c r="AP72" s="234"/>
      <c r="AQ72" s="234"/>
      <c r="AR72" s="234"/>
      <c r="AS72" s="234"/>
      <c r="AT72" s="234"/>
      <c r="AU72" s="234"/>
      <c r="AV72" s="234"/>
      <c r="AW72" s="234"/>
      <c r="AX72" s="234"/>
      <c r="AY72" s="234"/>
      <c r="AZ72" s="234"/>
      <c r="BA72" s="234"/>
      <c r="BB72" s="234"/>
      <c r="BC72" s="234"/>
      <c r="BD72" s="234"/>
      <c r="BE72" s="234"/>
      <c r="BF72" s="234"/>
      <c r="BG72" s="234"/>
      <c r="BH72" s="234"/>
      <c r="BI72" s="234"/>
      <c r="BJ72" s="234"/>
      <c r="BK72" s="234"/>
      <c r="BL72" s="234"/>
      <c r="BM72" s="234"/>
      <c r="BN72" s="234"/>
      <c r="BO72" s="234"/>
      <c r="BP72" s="234"/>
      <c r="BQ72" s="234"/>
      <c r="BR72" s="234"/>
      <c r="BS72" s="234"/>
      <c r="BT72" s="234"/>
      <c r="BU72" s="234"/>
      <c r="BV72" s="234"/>
    </row>
    <row r="73" spans="1:74" ht="17.100000000000001" customHeight="1">
      <c r="A73" s="364"/>
      <c r="B73" s="364"/>
      <c r="C73" s="364"/>
      <c r="D73" s="365"/>
      <c r="E73" s="365"/>
      <c r="F73" s="365"/>
      <c r="G73" s="365"/>
      <c r="H73" s="365"/>
      <c r="I73" s="365"/>
      <c r="J73" s="365"/>
      <c r="K73" s="365"/>
      <c r="L73" s="365"/>
      <c r="M73" s="256"/>
      <c r="N73" s="256"/>
      <c r="O73" s="256"/>
      <c r="P73" s="256"/>
      <c r="Q73" s="256"/>
      <c r="R73" s="256"/>
      <c r="S73" s="256"/>
      <c r="T73" s="234"/>
      <c r="U73" s="234"/>
      <c r="V73" s="234"/>
      <c r="W73" s="234"/>
      <c r="X73" s="234"/>
      <c r="Y73" s="234"/>
      <c r="Z73" s="234"/>
      <c r="AA73" s="234"/>
      <c r="AB73" s="234"/>
      <c r="AC73" s="234"/>
      <c r="AD73" s="234"/>
      <c r="AE73" s="234"/>
      <c r="AF73" s="234"/>
      <c r="AG73" s="234"/>
      <c r="AH73" s="234"/>
      <c r="AI73" s="234"/>
      <c r="AJ73" s="234"/>
      <c r="AK73" s="234"/>
      <c r="AL73" s="234"/>
      <c r="AM73" s="234"/>
      <c r="AN73" s="234"/>
      <c r="AO73" s="234"/>
      <c r="AP73" s="234"/>
      <c r="AQ73" s="234"/>
      <c r="AR73" s="234"/>
      <c r="AS73" s="234"/>
      <c r="AT73" s="234"/>
      <c r="AU73" s="234"/>
      <c r="AV73" s="234"/>
      <c r="AW73" s="234"/>
      <c r="AX73" s="234"/>
      <c r="AY73" s="234"/>
      <c r="AZ73" s="234"/>
      <c r="BA73" s="234"/>
      <c r="BB73" s="234"/>
      <c r="BC73" s="234"/>
      <c r="BD73" s="234"/>
      <c r="BE73" s="234"/>
      <c r="BF73" s="234"/>
      <c r="BG73" s="234"/>
      <c r="BH73" s="234"/>
      <c r="BI73" s="234"/>
      <c r="BJ73" s="234"/>
      <c r="BK73" s="234"/>
      <c r="BL73" s="234"/>
      <c r="BM73" s="234"/>
      <c r="BN73" s="234"/>
      <c r="BO73" s="234"/>
      <c r="BP73" s="234"/>
      <c r="BQ73" s="234"/>
      <c r="BR73" s="234"/>
      <c r="BS73" s="234"/>
      <c r="BT73" s="234"/>
      <c r="BU73" s="234"/>
      <c r="BV73" s="234"/>
    </row>
    <row r="74" spans="1:74" ht="17.100000000000001" customHeight="1">
      <c r="A74" s="364"/>
      <c r="B74" s="364"/>
      <c r="C74" s="364"/>
      <c r="D74" s="365"/>
      <c r="E74" s="365"/>
      <c r="F74" s="365"/>
      <c r="G74" s="365"/>
      <c r="H74" s="365"/>
      <c r="I74" s="365"/>
      <c r="J74" s="365"/>
      <c r="K74" s="365"/>
      <c r="L74" s="365"/>
      <c r="M74" s="256"/>
      <c r="N74" s="256"/>
      <c r="O74" s="256"/>
      <c r="P74" s="256"/>
      <c r="Q74" s="256"/>
      <c r="R74" s="256"/>
      <c r="S74" s="256"/>
      <c r="T74" s="234"/>
      <c r="U74" s="234"/>
      <c r="V74" s="234"/>
      <c r="W74" s="234"/>
      <c r="X74" s="234"/>
      <c r="Y74" s="234"/>
      <c r="Z74" s="234"/>
      <c r="AA74" s="234"/>
      <c r="AB74" s="234"/>
      <c r="AC74" s="234"/>
      <c r="AD74" s="234"/>
      <c r="AE74" s="234"/>
      <c r="AF74" s="234"/>
      <c r="AG74" s="234"/>
      <c r="AH74" s="234"/>
      <c r="AI74" s="234"/>
      <c r="AJ74" s="234"/>
      <c r="AK74" s="234"/>
      <c r="AL74" s="234"/>
      <c r="AM74" s="234"/>
      <c r="AN74" s="234"/>
      <c r="AO74" s="234"/>
      <c r="AP74" s="234"/>
      <c r="AQ74" s="234"/>
      <c r="AR74" s="234"/>
      <c r="AS74" s="234"/>
      <c r="AT74" s="234"/>
      <c r="AU74" s="234"/>
      <c r="AV74" s="234"/>
      <c r="AW74" s="234"/>
      <c r="AX74" s="234"/>
      <c r="AY74" s="234"/>
      <c r="AZ74" s="234"/>
      <c r="BA74" s="234"/>
      <c r="BB74" s="234"/>
      <c r="BC74" s="234"/>
      <c r="BD74" s="234"/>
      <c r="BE74" s="234"/>
      <c r="BF74" s="234"/>
      <c r="BG74" s="234"/>
      <c r="BH74" s="234"/>
      <c r="BI74" s="234"/>
      <c r="BJ74" s="234"/>
      <c r="BK74" s="234"/>
      <c r="BL74" s="234"/>
      <c r="BM74" s="234"/>
      <c r="BN74" s="234"/>
      <c r="BO74" s="234"/>
      <c r="BP74" s="234"/>
      <c r="BQ74" s="234"/>
      <c r="BR74" s="234"/>
      <c r="BS74" s="234"/>
      <c r="BT74" s="234"/>
      <c r="BU74" s="234"/>
      <c r="BV74" s="234"/>
    </row>
    <row r="75" spans="1:74" ht="17.100000000000001" customHeight="1">
      <c r="A75" s="364"/>
      <c r="B75" s="364"/>
      <c r="C75" s="364"/>
      <c r="D75" s="365"/>
      <c r="E75" s="365"/>
      <c r="F75" s="365"/>
      <c r="G75" s="365"/>
      <c r="H75" s="365"/>
      <c r="I75" s="365"/>
      <c r="J75" s="365"/>
      <c r="K75" s="365"/>
      <c r="L75" s="365"/>
      <c r="M75" s="256"/>
      <c r="N75" s="256"/>
      <c r="O75" s="256"/>
      <c r="P75" s="256"/>
      <c r="Q75" s="256"/>
      <c r="R75" s="256"/>
      <c r="S75" s="256"/>
      <c r="T75" s="234"/>
      <c r="U75" s="234"/>
      <c r="V75" s="234"/>
      <c r="W75" s="234"/>
      <c r="X75" s="234"/>
      <c r="Y75" s="234"/>
      <c r="Z75" s="234"/>
      <c r="AA75" s="234"/>
      <c r="AB75" s="234"/>
      <c r="AC75" s="234"/>
      <c r="AD75" s="234"/>
      <c r="AE75" s="234"/>
      <c r="AF75" s="234"/>
      <c r="AG75" s="234"/>
      <c r="AH75" s="234"/>
      <c r="AI75" s="234"/>
      <c r="AJ75" s="234"/>
      <c r="AK75" s="234"/>
      <c r="AL75" s="234"/>
      <c r="AM75" s="234"/>
      <c r="AN75" s="234"/>
      <c r="AO75" s="234"/>
      <c r="AP75" s="234"/>
      <c r="AQ75" s="234"/>
      <c r="AR75" s="234"/>
      <c r="AS75" s="234"/>
      <c r="AT75" s="234"/>
      <c r="AU75" s="234"/>
      <c r="AV75" s="234"/>
      <c r="AW75" s="234"/>
      <c r="AX75" s="234"/>
      <c r="AY75" s="234"/>
      <c r="AZ75" s="234"/>
      <c r="BA75" s="234"/>
      <c r="BB75" s="234"/>
      <c r="BC75" s="234"/>
      <c r="BD75" s="234"/>
      <c r="BE75" s="234"/>
      <c r="BF75" s="234"/>
      <c r="BG75" s="234"/>
      <c r="BH75" s="234"/>
      <c r="BI75" s="234"/>
      <c r="BJ75" s="234"/>
      <c r="BK75" s="234"/>
      <c r="BL75" s="234"/>
      <c r="BM75" s="234"/>
      <c r="BN75" s="234"/>
      <c r="BO75" s="234"/>
      <c r="BP75" s="234"/>
      <c r="BQ75" s="234"/>
      <c r="BR75" s="234"/>
      <c r="BS75" s="234"/>
      <c r="BT75" s="234"/>
      <c r="BU75" s="234"/>
      <c r="BV75" s="234"/>
    </row>
    <row r="76" spans="1:74" ht="17.100000000000001" customHeight="1">
      <c r="A76" s="364"/>
      <c r="B76" s="364"/>
      <c r="C76" s="364"/>
      <c r="D76" s="256"/>
      <c r="E76" s="256"/>
      <c r="F76" s="256"/>
      <c r="G76" s="256"/>
      <c r="H76" s="256"/>
      <c r="I76" s="256"/>
      <c r="J76" s="256"/>
      <c r="K76" s="256"/>
      <c r="L76" s="256"/>
      <c r="M76" s="256"/>
      <c r="N76" s="256"/>
      <c r="O76" s="256"/>
      <c r="P76" s="256"/>
      <c r="Q76" s="256"/>
      <c r="R76" s="256"/>
      <c r="S76" s="256"/>
      <c r="T76" s="234"/>
      <c r="U76" s="234"/>
      <c r="V76" s="234"/>
      <c r="W76" s="234"/>
      <c r="X76" s="234"/>
      <c r="Y76" s="234"/>
      <c r="Z76" s="234"/>
      <c r="AA76" s="234"/>
      <c r="AB76" s="234"/>
      <c r="AC76" s="234"/>
      <c r="AD76" s="234"/>
      <c r="AE76" s="234"/>
      <c r="AF76" s="234"/>
      <c r="AG76" s="234"/>
      <c r="AH76" s="234"/>
      <c r="AI76" s="234"/>
      <c r="AJ76" s="234"/>
      <c r="AK76" s="234"/>
      <c r="AL76" s="234"/>
      <c r="AM76" s="234"/>
      <c r="AN76" s="234"/>
      <c r="AO76" s="234"/>
      <c r="AP76" s="234"/>
      <c r="AQ76" s="234"/>
      <c r="AR76" s="234"/>
      <c r="AS76" s="234"/>
      <c r="AT76" s="234"/>
      <c r="AU76" s="234"/>
      <c r="AV76" s="234"/>
      <c r="AW76" s="234"/>
      <c r="AX76" s="234"/>
      <c r="AY76" s="234"/>
      <c r="AZ76" s="234"/>
      <c r="BA76" s="234"/>
      <c r="BB76" s="234"/>
      <c r="BC76" s="234"/>
      <c r="BD76" s="234"/>
      <c r="BE76" s="234"/>
      <c r="BF76" s="234"/>
      <c r="BG76" s="234"/>
      <c r="BH76" s="234"/>
      <c r="BI76" s="234"/>
      <c r="BJ76" s="234"/>
      <c r="BK76" s="234"/>
      <c r="BL76" s="234"/>
      <c r="BM76" s="234"/>
      <c r="BN76" s="234"/>
      <c r="BO76" s="234"/>
      <c r="BP76" s="234"/>
      <c r="BQ76" s="234"/>
      <c r="BR76" s="234"/>
      <c r="BS76" s="234"/>
      <c r="BT76" s="234"/>
      <c r="BU76" s="234"/>
      <c r="BV76" s="234"/>
    </row>
    <row r="77" spans="1:74" ht="17.100000000000001" customHeight="1">
      <c r="A77" s="364"/>
      <c r="B77" s="364"/>
      <c r="C77" s="364"/>
      <c r="D77" s="256"/>
      <c r="E77" s="256"/>
      <c r="F77" s="256"/>
      <c r="G77" s="256"/>
      <c r="H77" s="256"/>
      <c r="I77" s="256"/>
      <c r="J77" s="256"/>
      <c r="K77" s="256"/>
      <c r="L77" s="256"/>
      <c r="M77" s="256"/>
      <c r="N77" s="256"/>
      <c r="O77" s="256"/>
      <c r="P77" s="256"/>
      <c r="Q77" s="256"/>
      <c r="R77" s="256"/>
      <c r="S77" s="256"/>
      <c r="T77" s="234"/>
      <c r="U77" s="234"/>
      <c r="V77" s="234"/>
      <c r="W77" s="234"/>
      <c r="X77" s="234"/>
      <c r="Y77" s="234"/>
      <c r="Z77" s="234"/>
      <c r="AA77" s="234"/>
      <c r="AB77" s="234"/>
      <c r="AC77" s="234"/>
      <c r="AD77" s="234"/>
      <c r="AE77" s="234"/>
      <c r="AF77" s="234"/>
      <c r="AG77" s="234"/>
      <c r="AH77" s="234"/>
      <c r="AI77" s="234"/>
      <c r="AJ77" s="234"/>
      <c r="AK77" s="234"/>
      <c r="AL77" s="234"/>
      <c r="AM77" s="234"/>
      <c r="AN77" s="234"/>
      <c r="AO77" s="234"/>
      <c r="AP77" s="234"/>
      <c r="AQ77" s="234"/>
      <c r="AR77" s="234"/>
      <c r="AS77" s="234"/>
      <c r="AT77" s="234"/>
      <c r="AU77" s="234"/>
      <c r="AV77" s="234"/>
      <c r="AW77" s="234"/>
      <c r="AX77" s="234"/>
      <c r="AY77" s="234"/>
      <c r="AZ77" s="234"/>
      <c r="BA77" s="234"/>
      <c r="BB77" s="234"/>
      <c r="BC77" s="234"/>
      <c r="BD77" s="234"/>
    </row>
    <row r="78" spans="1:74" ht="17.100000000000001" customHeight="1">
      <c r="A78" s="234"/>
      <c r="B78" s="234"/>
      <c r="C78" s="234"/>
      <c r="D78" s="234"/>
      <c r="E78" s="234"/>
      <c r="F78" s="234"/>
      <c r="G78" s="234"/>
      <c r="H78" s="234"/>
      <c r="I78" s="234"/>
      <c r="J78" s="234"/>
      <c r="K78" s="234"/>
      <c r="L78" s="234"/>
      <c r="M78" s="234"/>
      <c r="N78" s="234"/>
      <c r="O78" s="234"/>
      <c r="P78" s="234"/>
      <c r="Q78" s="234"/>
      <c r="R78" s="234"/>
      <c r="S78" s="234"/>
      <c r="T78" s="234"/>
      <c r="U78" s="234"/>
      <c r="V78" s="234"/>
      <c r="W78" s="234"/>
      <c r="X78" s="234"/>
      <c r="Y78" s="234"/>
      <c r="Z78" s="234"/>
      <c r="AA78" s="234"/>
      <c r="AB78" s="234"/>
      <c r="AC78" s="234"/>
      <c r="AD78" s="234"/>
      <c r="AE78" s="234"/>
      <c r="AF78" s="234"/>
      <c r="AG78" s="297"/>
      <c r="AH78" s="234"/>
      <c r="AI78" s="234"/>
      <c r="AJ78" s="234"/>
      <c r="AK78" s="234"/>
      <c r="AL78" s="234"/>
      <c r="AM78" s="234"/>
      <c r="AN78" s="234"/>
      <c r="AO78" s="234"/>
      <c r="AP78" s="234"/>
      <c r="AQ78" s="234"/>
      <c r="AR78" s="234"/>
      <c r="AS78" s="234"/>
      <c r="AT78" s="234"/>
      <c r="AU78" s="234"/>
      <c r="AV78" s="234"/>
      <c r="AW78" s="234"/>
      <c r="AX78" s="234"/>
      <c r="AY78" s="234"/>
      <c r="AZ78" s="234"/>
      <c r="BA78" s="234"/>
      <c r="BB78" s="234"/>
      <c r="BC78" s="234"/>
      <c r="BD78" s="234"/>
    </row>
    <row r="79" spans="1:74" ht="15" customHeight="1">
      <c r="AU79" s="234"/>
      <c r="AV79" s="234"/>
      <c r="AW79" s="234"/>
      <c r="AX79" s="234"/>
      <c r="AY79" s="234"/>
      <c r="AZ79" s="234"/>
      <c r="BA79" s="234"/>
      <c r="BB79" s="234"/>
      <c r="BC79" s="234"/>
    </row>
    <row r="80" spans="1:74"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sheetData>
  <mergeCells count="189">
    <mergeCell ref="A52:J52"/>
    <mergeCell ref="Q52:Y52"/>
    <mergeCell ref="AF52:AI52"/>
    <mergeCell ref="A53:J53"/>
    <mergeCell ref="Q53:Y53"/>
    <mergeCell ref="AF53:AI53"/>
    <mergeCell ref="A50:P50"/>
    <mergeCell ref="Q50:AE50"/>
    <mergeCell ref="AF50:AN50"/>
    <mergeCell ref="A51:J51"/>
    <mergeCell ref="K51:M51"/>
    <mergeCell ref="N51:P51"/>
    <mergeCell ref="Q51:Y51"/>
    <mergeCell ref="Z51:AB51"/>
    <mergeCell ref="AC51:AE51"/>
    <mergeCell ref="AF51:AT51"/>
    <mergeCell ref="A61:W62"/>
    <mergeCell ref="X61:AT62"/>
    <mergeCell ref="A56:J56"/>
    <mergeCell ref="Q56:Y56"/>
    <mergeCell ref="AF56:AI56"/>
    <mergeCell ref="A57:J57"/>
    <mergeCell ref="Q57:Y57"/>
    <mergeCell ref="AF57:AI57"/>
    <mergeCell ref="A54:J54"/>
    <mergeCell ref="Q54:Y54"/>
    <mergeCell ref="AF54:AI54"/>
    <mergeCell ref="A55:J55"/>
    <mergeCell ref="Q55:Y55"/>
    <mergeCell ref="AF55:AT55"/>
    <mergeCell ref="A58:J58"/>
    <mergeCell ref="Q58:Y58"/>
    <mergeCell ref="AF58:AI58"/>
    <mergeCell ref="A59:W60"/>
    <mergeCell ref="X59:AT60"/>
    <mergeCell ref="A48:J48"/>
    <mergeCell ref="Q48:Y48"/>
    <mergeCell ref="AF48:AN48"/>
    <mergeCell ref="A49:J49"/>
    <mergeCell ref="Q49:Y49"/>
    <mergeCell ref="AF49:AN49"/>
    <mergeCell ref="A46:J46"/>
    <mergeCell ref="Q46:Y46"/>
    <mergeCell ref="AF46:AN46"/>
    <mergeCell ref="A47:J47"/>
    <mergeCell ref="Q47:Y47"/>
    <mergeCell ref="AF47:AN47"/>
    <mergeCell ref="A44:P44"/>
    <mergeCell ref="Q44:Y44"/>
    <mergeCell ref="AF44:AN44"/>
    <mergeCell ref="A45:J45"/>
    <mergeCell ref="K45:M45"/>
    <mergeCell ref="N45:P45"/>
    <mergeCell ref="Q45:Y45"/>
    <mergeCell ref="AF45:AN45"/>
    <mergeCell ref="A42:J42"/>
    <mergeCell ref="Q42:Y42"/>
    <mergeCell ref="AF42:AN42"/>
    <mergeCell ref="A43:J43"/>
    <mergeCell ref="Q43:Y43"/>
    <mergeCell ref="AF43:AN43"/>
    <mergeCell ref="AR39:AT39"/>
    <mergeCell ref="A40:J40"/>
    <mergeCell ref="Q40:Y40"/>
    <mergeCell ref="AF40:AN40"/>
    <mergeCell ref="A41:J41"/>
    <mergeCell ref="Q41:Y41"/>
    <mergeCell ref="AF41:AN41"/>
    <mergeCell ref="A39:J39"/>
    <mergeCell ref="K39:M39"/>
    <mergeCell ref="N39:P39"/>
    <mergeCell ref="Q39:Y39"/>
    <mergeCell ref="AF39:AN39"/>
    <mergeCell ref="AO39:AQ39"/>
    <mergeCell ref="A37:J37"/>
    <mergeCell ref="Q37:Y37"/>
    <mergeCell ref="AF37:AN37"/>
    <mergeCell ref="A38:P38"/>
    <mergeCell ref="Q38:Y38"/>
    <mergeCell ref="AF38:AT38"/>
    <mergeCell ref="A35:J35"/>
    <mergeCell ref="Q35:Y35"/>
    <mergeCell ref="AF35:AN35"/>
    <mergeCell ref="A36:J36"/>
    <mergeCell ref="Q36:Y36"/>
    <mergeCell ref="AF36:AN36"/>
    <mergeCell ref="A33:J33"/>
    <mergeCell ref="Q33:Y33"/>
    <mergeCell ref="AF33:AN33"/>
    <mergeCell ref="A34:J34"/>
    <mergeCell ref="Q34:Y34"/>
    <mergeCell ref="AF34:AN34"/>
    <mergeCell ref="A31:J31"/>
    <mergeCell ref="Q31:Y31"/>
    <mergeCell ref="AF31:AN31"/>
    <mergeCell ref="A32:J32"/>
    <mergeCell ref="Q32:Y32"/>
    <mergeCell ref="AF32:AN32"/>
    <mergeCell ref="A29:J29"/>
    <mergeCell ref="Q29:AE29"/>
    <mergeCell ref="AF29:AN29"/>
    <mergeCell ref="A30:J30"/>
    <mergeCell ref="Q30:Y30"/>
    <mergeCell ref="Z30:AB30"/>
    <mergeCell ref="AC30:AE30"/>
    <mergeCell ref="AF30:AN30"/>
    <mergeCell ref="A27:J27"/>
    <mergeCell ref="Q27:Y27"/>
    <mergeCell ref="AF27:AN27"/>
    <mergeCell ref="A28:J28"/>
    <mergeCell ref="Q28:Y28"/>
    <mergeCell ref="AF28:AN28"/>
    <mergeCell ref="A25:J25"/>
    <mergeCell ref="Q25:Y25"/>
    <mergeCell ref="AF25:AN25"/>
    <mergeCell ref="A26:J26"/>
    <mergeCell ref="Q26:Y26"/>
    <mergeCell ref="AF26:AN26"/>
    <mergeCell ref="A23:J23"/>
    <mergeCell ref="Q23:Y23"/>
    <mergeCell ref="AF23:AN23"/>
    <mergeCell ref="A24:J24"/>
    <mergeCell ref="Q24:Y24"/>
    <mergeCell ref="AF24:AN24"/>
    <mergeCell ref="A21:P21"/>
    <mergeCell ref="Q21:Y21"/>
    <mergeCell ref="AF21:AN21"/>
    <mergeCell ref="A22:J22"/>
    <mergeCell ref="K22:M22"/>
    <mergeCell ref="N22:P22"/>
    <mergeCell ref="Q22:Y22"/>
    <mergeCell ref="AF22:AN22"/>
    <mergeCell ref="A19:J19"/>
    <mergeCell ref="Q19:Y19"/>
    <mergeCell ref="AF19:AN19"/>
    <mergeCell ref="A20:J20"/>
    <mergeCell ref="K20:M20"/>
    <mergeCell ref="N20:P20"/>
    <mergeCell ref="Q20:Y20"/>
    <mergeCell ref="AF20:AN20"/>
    <mergeCell ref="A17:J17"/>
    <mergeCell ref="Q17:Y17"/>
    <mergeCell ref="AF17:AN17"/>
    <mergeCell ref="A18:J18"/>
    <mergeCell ref="Q18:Y18"/>
    <mergeCell ref="AF18:AN18"/>
    <mergeCell ref="A15:J15"/>
    <mergeCell ref="Q15:Y15"/>
    <mergeCell ref="AF15:AN15"/>
    <mergeCell ref="A16:J16"/>
    <mergeCell ref="Q16:Y16"/>
    <mergeCell ref="AF16:AN16"/>
    <mergeCell ref="Q2:S2"/>
    <mergeCell ref="AF13:AN13"/>
    <mergeCell ref="AO13:AQ13"/>
    <mergeCell ref="AR13:AT13"/>
    <mergeCell ref="A14:J14"/>
    <mergeCell ref="Q14:Y14"/>
    <mergeCell ref="AF14:AN14"/>
    <mergeCell ref="A13:J13"/>
    <mergeCell ref="K13:M13"/>
    <mergeCell ref="N13:P13"/>
    <mergeCell ref="Q13:Y13"/>
    <mergeCell ref="Z13:AB13"/>
    <mergeCell ref="AC13:AE13"/>
    <mergeCell ref="G2:G7"/>
    <mergeCell ref="A3:E7"/>
    <mergeCell ref="AL4:AT5"/>
    <mergeCell ref="AG6:AK7"/>
    <mergeCell ref="AL6:AT7"/>
    <mergeCell ref="A9:AT10"/>
    <mergeCell ref="A12:P12"/>
    <mergeCell ref="Q12:AE12"/>
    <mergeCell ref="AF12:AT12"/>
    <mergeCell ref="AL2:AT3"/>
    <mergeCell ref="AG2:AK3"/>
    <mergeCell ref="AG4:AK5"/>
    <mergeCell ref="H2:J2"/>
    <mergeCell ref="H3:J7"/>
    <mergeCell ref="A2:E2"/>
    <mergeCell ref="N3:P7"/>
    <mergeCell ref="V3:X7"/>
    <mergeCell ref="K3:M7"/>
    <mergeCell ref="V2:X2"/>
    <mergeCell ref="N2:P2"/>
    <mergeCell ref="K2:M2"/>
    <mergeCell ref="Y3:AA7"/>
    <mergeCell ref="Q3:S7"/>
    <mergeCell ref="Y2:AA2"/>
  </mergeCells>
  <phoneticPr fontId="1"/>
  <conditionalFormatting sqref="A2:A3">
    <cfRule type="expression" dxfId="23" priority="1">
      <formula>OR($B$2:$E$2&lt;&gt;"")</formula>
    </cfRule>
  </conditionalFormatting>
  <pageMargins left="0.6692913385826772" right="0" top="0" bottom="0" header="0.31496062992125984" footer="0.31496062992125984"/>
  <pageSetup paperSize="9"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3"/>
  <sheetViews>
    <sheetView view="pageBreakPreview" topLeftCell="B1" zoomScaleNormal="100" zoomScaleSheetLayoutView="100" workbookViewId="0">
      <selection activeCell="H7" sqref="H7"/>
    </sheetView>
  </sheetViews>
  <sheetFormatPr defaultColWidth="9" defaultRowHeight="13.5"/>
  <cols>
    <col min="1" max="1" width="9" style="221" hidden="1" customWidth="1"/>
    <col min="2" max="2" width="1.5" style="221" customWidth="1"/>
    <col min="3" max="6" width="2.625" style="221" customWidth="1"/>
    <col min="7" max="7" width="2.75" style="221" customWidth="1"/>
    <col min="8" max="61" width="2.625" style="221" customWidth="1"/>
    <col min="62" max="16384" width="9" style="221"/>
  </cols>
  <sheetData>
    <row r="1" spans="2:48" s="234" customFormat="1" ht="13.5" customHeight="1">
      <c r="C1" s="367"/>
      <c r="D1" s="243"/>
      <c r="E1" s="243"/>
      <c r="F1" s="243"/>
      <c r="G1" s="243"/>
      <c r="H1" s="243"/>
      <c r="I1" s="243"/>
      <c r="J1" s="243"/>
      <c r="K1" s="243"/>
      <c r="L1" s="243"/>
      <c r="M1" s="243"/>
      <c r="N1" s="368"/>
      <c r="O1" s="368"/>
      <c r="P1" s="368"/>
      <c r="Q1" s="368"/>
      <c r="R1" s="368"/>
      <c r="S1" s="368"/>
      <c r="T1" s="368"/>
      <c r="U1" s="368"/>
      <c r="V1" s="369"/>
      <c r="W1" s="369"/>
      <c r="X1" s="369"/>
      <c r="Y1" s="369"/>
      <c r="Z1" s="369"/>
      <c r="AA1" s="368"/>
      <c r="AB1" s="368"/>
      <c r="AC1" s="368"/>
      <c r="AD1" s="368"/>
      <c r="AE1" s="700" t="s">
        <v>0</v>
      </c>
      <c r="AF1" s="435"/>
      <c r="AG1" s="435"/>
      <c r="AH1" s="435"/>
      <c r="AI1" s="436"/>
      <c r="AJ1" s="428" t="s">
        <v>49</v>
      </c>
      <c r="AK1" s="429"/>
      <c r="AL1" s="429"/>
      <c r="AM1" s="429"/>
      <c r="AN1" s="429"/>
      <c r="AO1" s="429"/>
      <c r="AP1" s="429"/>
      <c r="AQ1" s="429"/>
      <c r="AR1" s="430"/>
      <c r="AS1" s="256"/>
      <c r="AT1" s="256"/>
      <c r="AU1" s="256"/>
      <c r="AV1" s="256"/>
    </row>
    <row r="2" spans="2:48" ht="18" customHeight="1">
      <c r="B2" s="234"/>
      <c r="C2" s="370"/>
      <c r="D2" s="695" t="s">
        <v>23</v>
      </c>
      <c r="E2" s="695"/>
      <c r="F2" s="164"/>
      <c r="G2" s="699" t="s">
        <v>189</v>
      </c>
      <c r="H2" s="699"/>
      <c r="I2" s="699"/>
      <c r="J2" s="699"/>
      <c r="K2" s="699"/>
      <c r="L2" s="699"/>
      <c r="M2" s="699"/>
      <c r="N2" s="699"/>
      <c r="O2" s="699"/>
      <c r="P2" s="699"/>
      <c r="Q2" s="699"/>
      <c r="R2" s="699"/>
      <c r="S2" s="699"/>
      <c r="T2" s="699"/>
      <c r="U2" s="699"/>
      <c r="V2" s="699"/>
      <c r="W2" s="699"/>
      <c r="X2" s="699"/>
      <c r="Y2" s="699"/>
      <c r="Z2" s="699"/>
      <c r="AA2" s="699"/>
      <c r="AB2" s="699"/>
      <c r="AC2" s="699"/>
      <c r="AD2" s="699"/>
      <c r="AE2" s="534"/>
      <c r="AF2" s="438"/>
      <c r="AG2" s="438"/>
      <c r="AH2" s="438"/>
      <c r="AI2" s="439"/>
      <c r="AJ2" s="431"/>
      <c r="AK2" s="432"/>
      <c r="AL2" s="432"/>
      <c r="AM2" s="432"/>
      <c r="AN2" s="432"/>
      <c r="AO2" s="432"/>
      <c r="AP2" s="432"/>
      <c r="AQ2" s="432"/>
      <c r="AR2" s="433"/>
      <c r="AS2" s="234"/>
      <c r="AT2" s="234"/>
    </row>
    <row r="3" spans="2:48" ht="18" customHeight="1">
      <c r="B3" s="234"/>
      <c r="C3" s="371"/>
      <c r="D3" s="256"/>
      <c r="E3" s="256"/>
      <c r="F3" s="256"/>
      <c r="G3" s="256"/>
      <c r="H3" s="256"/>
      <c r="I3" s="256"/>
      <c r="J3" s="256"/>
      <c r="K3" s="256"/>
      <c r="L3" s="256"/>
      <c r="M3" s="256"/>
      <c r="N3" s="256"/>
      <c r="O3" s="256"/>
      <c r="P3" s="256"/>
      <c r="Q3" s="256"/>
      <c r="R3" s="256"/>
      <c r="S3" s="256"/>
      <c r="T3" s="256"/>
      <c r="U3" s="164"/>
      <c r="V3" s="164"/>
      <c r="W3" s="164"/>
      <c r="X3" s="164"/>
      <c r="Y3" s="372"/>
      <c r="Z3" s="372"/>
      <c r="AA3" s="372"/>
      <c r="AB3" s="372"/>
      <c r="AC3" s="372"/>
      <c r="AD3" s="372"/>
      <c r="AE3" s="703" t="s">
        <v>146</v>
      </c>
      <c r="AF3" s="441"/>
      <c r="AG3" s="441"/>
      <c r="AH3" s="441"/>
      <c r="AI3" s="442"/>
      <c r="AJ3" s="413"/>
      <c r="AK3" s="414"/>
      <c r="AL3" s="414"/>
      <c r="AM3" s="414"/>
      <c r="AN3" s="414"/>
      <c r="AO3" s="414"/>
      <c r="AP3" s="414"/>
      <c r="AQ3" s="414"/>
      <c r="AR3" s="415"/>
    </row>
    <row r="4" spans="2:48" ht="18" customHeight="1">
      <c r="B4" s="234"/>
      <c r="C4" s="371"/>
      <c r="D4" s="256"/>
      <c r="E4" s="256"/>
      <c r="F4" s="256"/>
      <c r="G4" s="164"/>
      <c r="H4" s="164"/>
      <c r="I4" s="164"/>
      <c r="J4" s="164"/>
      <c r="K4" s="164"/>
      <c r="L4" s="164"/>
      <c r="M4" s="164"/>
      <c r="N4" s="164"/>
      <c r="O4" s="164"/>
      <c r="P4" s="164"/>
      <c r="Q4" s="164"/>
      <c r="R4" s="164"/>
      <c r="S4" s="164"/>
      <c r="T4" s="164"/>
      <c r="U4" s="164"/>
      <c r="V4" s="164"/>
      <c r="W4" s="164"/>
      <c r="X4" s="164"/>
      <c r="Y4" s="164"/>
      <c r="Z4" s="164"/>
      <c r="AA4" s="164"/>
      <c r="AB4" s="164"/>
      <c r="AC4" s="164"/>
      <c r="AD4" s="164"/>
      <c r="AE4" s="704"/>
      <c r="AF4" s="444"/>
      <c r="AG4" s="444"/>
      <c r="AH4" s="444"/>
      <c r="AI4" s="445"/>
      <c r="AJ4" s="416"/>
      <c r="AK4" s="417"/>
      <c r="AL4" s="417"/>
      <c r="AM4" s="417"/>
      <c r="AN4" s="417"/>
      <c r="AO4" s="417"/>
      <c r="AP4" s="417"/>
      <c r="AQ4" s="417"/>
      <c r="AR4" s="418"/>
    </row>
    <row r="5" spans="2:48" ht="18" customHeight="1">
      <c r="B5" s="234"/>
      <c r="C5" s="371"/>
      <c r="D5" s="256"/>
      <c r="E5" s="256"/>
      <c r="F5" s="256"/>
      <c r="G5" s="256"/>
      <c r="H5" s="256"/>
      <c r="I5" s="256"/>
      <c r="J5" s="256"/>
      <c r="K5" s="256"/>
      <c r="L5" s="256"/>
      <c r="M5" s="256"/>
      <c r="N5" s="319"/>
      <c r="O5" s="319"/>
      <c r="P5" s="319"/>
      <c r="Q5" s="319"/>
      <c r="R5" s="319"/>
      <c r="S5" s="319"/>
      <c r="T5" s="319"/>
      <c r="U5" s="164"/>
      <c r="V5" s="164"/>
      <c r="W5" s="164"/>
      <c r="X5" s="164"/>
      <c r="Y5" s="372"/>
      <c r="Z5" s="372"/>
      <c r="AA5" s="372"/>
      <c r="AB5" s="372"/>
      <c r="AC5" s="372"/>
      <c r="AD5" s="372"/>
      <c r="AE5" s="703" t="s">
        <v>147</v>
      </c>
      <c r="AF5" s="441"/>
      <c r="AG5" s="441"/>
      <c r="AH5" s="441"/>
      <c r="AI5" s="442"/>
      <c r="AJ5" s="413"/>
      <c r="AK5" s="414"/>
      <c r="AL5" s="414"/>
      <c r="AM5" s="414"/>
      <c r="AN5" s="414"/>
      <c r="AO5" s="414"/>
      <c r="AP5" s="414"/>
      <c r="AQ5" s="414"/>
      <c r="AR5" s="415"/>
    </row>
    <row r="6" spans="2:48" ht="18" customHeight="1" thickBot="1">
      <c r="B6" s="234"/>
      <c r="C6" s="370"/>
      <c r="D6" s="164"/>
      <c r="E6" s="164"/>
      <c r="F6" s="164"/>
      <c r="G6" s="164"/>
      <c r="H6" s="164"/>
      <c r="I6" s="164"/>
      <c r="J6" s="164"/>
      <c r="K6" s="164"/>
      <c r="L6" s="164"/>
      <c r="M6" s="164"/>
      <c r="N6" s="164"/>
      <c r="O6" s="164"/>
      <c r="P6" s="164"/>
      <c r="Q6" s="164"/>
      <c r="R6" s="164"/>
      <c r="S6" s="164"/>
      <c r="T6" s="164"/>
      <c r="U6" s="164"/>
      <c r="V6" s="164"/>
      <c r="W6" s="164"/>
      <c r="X6" s="164"/>
      <c r="Y6" s="372"/>
      <c r="Z6" s="372"/>
      <c r="AA6" s="372"/>
      <c r="AB6" s="372"/>
      <c r="AC6" s="372"/>
      <c r="AD6" s="372"/>
      <c r="AE6" s="705"/>
      <c r="AF6" s="706"/>
      <c r="AG6" s="706"/>
      <c r="AH6" s="706"/>
      <c r="AI6" s="707"/>
      <c r="AJ6" s="708"/>
      <c r="AK6" s="709"/>
      <c r="AL6" s="709"/>
      <c r="AM6" s="709"/>
      <c r="AN6" s="709"/>
      <c r="AO6" s="709"/>
      <c r="AP6" s="709"/>
      <c r="AQ6" s="709"/>
      <c r="AR6" s="710"/>
    </row>
    <row r="7" spans="2:48" ht="18" customHeight="1">
      <c r="B7" s="234"/>
      <c r="C7" s="371"/>
      <c r="D7" s="256"/>
      <c r="E7" s="256"/>
      <c r="F7" s="256"/>
      <c r="G7" s="256"/>
      <c r="H7" s="256"/>
      <c r="I7" s="256"/>
      <c r="J7" s="256"/>
      <c r="K7" s="256"/>
      <c r="L7" s="256"/>
      <c r="M7" s="256"/>
      <c r="N7" s="319"/>
      <c r="O7" s="319"/>
      <c r="P7" s="319"/>
      <c r="Q7" s="319"/>
      <c r="R7" s="319"/>
      <c r="S7" s="319"/>
      <c r="T7" s="319"/>
      <c r="U7" s="164"/>
      <c r="V7" s="164"/>
      <c r="W7" s="164"/>
      <c r="X7" s="164"/>
      <c r="Y7" s="372"/>
      <c r="Z7" s="372"/>
      <c r="AA7" s="372"/>
      <c r="AB7" s="372"/>
      <c r="AC7" s="372"/>
      <c r="AD7" s="372"/>
      <c r="AE7" s="372"/>
      <c r="AF7" s="372"/>
      <c r="AG7" s="372"/>
      <c r="AH7" s="372"/>
      <c r="AI7" s="372"/>
      <c r="AJ7" s="372"/>
      <c r="AK7" s="372"/>
      <c r="AL7" s="372"/>
      <c r="AM7" s="372"/>
      <c r="AN7" s="372"/>
      <c r="AO7" s="372"/>
      <c r="AP7" s="372"/>
      <c r="AQ7" s="303"/>
      <c r="AR7" s="274"/>
    </row>
    <row r="8" spans="2:48" ht="18" customHeight="1">
      <c r="B8" s="234"/>
      <c r="C8" s="371"/>
      <c r="D8" s="256"/>
      <c r="E8" s="256"/>
      <c r="F8" s="256"/>
      <c r="G8" s="256"/>
      <c r="H8" s="256"/>
      <c r="I8" s="256"/>
      <c r="J8" s="256"/>
      <c r="K8" s="256"/>
      <c r="L8" s="256"/>
      <c r="M8" s="256"/>
      <c r="N8" s="319"/>
      <c r="O8" s="319"/>
      <c r="P8" s="319"/>
      <c r="Q8" s="319"/>
      <c r="R8" s="319"/>
      <c r="S8" s="319"/>
      <c r="T8" s="319"/>
      <c r="U8" s="164"/>
      <c r="V8" s="164"/>
      <c r="W8" s="164"/>
      <c r="X8" s="164"/>
      <c r="Y8" s="372"/>
      <c r="Z8" s="372"/>
      <c r="AA8" s="372"/>
      <c r="AB8" s="372"/>
      <c r="AC8" s="372"/>
      <c r="AD8" s="372"/>
      <c r="AE8" s="372"/>
      <c r="AF8" s="372"/>
      <c r="AG8" s="372"/>
      <c r="AH8" s="372"/>
      <c r="AI8" s="372"/>
      <c r="AJ8" s="372"/>
      <c r="AK8" s="372"/>
      <c r="AL8" s="372"/>
      <c r="AM8" s="372"/>
      <c r="AN8" s="372"/>
      <c r="AO8" s="372"/>
      <c r="AP8" s="372"/>
      <c r="AQ8" s="303"/>
      <c r="AR8" s="274"/>
    </row>
    <row r="9" spans="2:48" ht="18" customHeight="1">
      <c r="B9" s="234"/>
      <c r="C9" s="371"/>
      <c r="D9" s="256"/>
      <c r="E9" s="256"/>
      <c r="F9" s="256"/>
      <c r="G9" s="256"/>
      <c r="H9" s="256"/>
      <c r="I9" s="256"/>
      <c r="J9" s="256"/>
      <c r="K9" s="256"/>
      <c r="L9" s="256"/>
      <c r="M9" s="256"/>
      <c r="N9" s="319"/>
      <c r="O9" s="319"/>
      <c r="P9" s="319"/>
      <c r="Q9" s="319"/>
      <c r="R9" s="319"/>
      <c r="S9" s="319"/>
      <c r="T9" s="319"/>
      <c r="U9" s="164"/>
      <c r="V9" s="164"/>
      <c r="W9" s="164"/>
      <c r="X9" s="164"/>
      <c r="Y9" s="372"/>
      <c r="Z9" s="372"/>
      <c r="AA9" s="372"/>
      <c r="AB9" s="372"/>
      <c r="AC9" s="372"/>
      <c r="AD9" s="372"/>
      <c r="AE9" s="372"/>
      <c r="AF9" s="372"/>
      <c r="AG9" s="372"/>
      <c r="AH9" s="372"/>
      <c r="AI9" s="372"/>
      <c r="AJ9" s="372"/>
      <c r="AK9" s="372"/>
      <c r="AL9" s="372"/>
      <c r="AM9" s="372"/>
      <c r="AN9" s="372"/>
      <c r="AO9" s="372"/>
      <c r="AP9" s="372"/>
      <c r="AQ9" s="303"/>
      <c r="AR9" s="274"/>
    </row>
    <row r="10" spans="2:48" ht="18" customHeight="1">
      <c r="B10" s="234"/>
      <c r="C10" s="371"/>
      <c r="D10" s="256"/>
      <c r="E10" s="256"/>
      <c r="F10" s="256"/>
      <c r="G10" s="256"/>
      <c r="H10" s="256"/>
      <c r="I10" s="256"/>
      <c r="J10" s="256"/>
      <c r="K10" s="256"/>
      <c r="L10" s="256"/>
      <c r="M10" s="256"/>
      <c r="N10" s="319"/>
      <c r="O10" s="319"/>
      <c r="P10" s="319"/>
      <c r="Q10" s="319"/>
      <c r="R10" s="319"/>
      <c r="S10" s="319"/>
      <c r="T10" s="319"/>
      <c r="U10" s="164"/>
      <c r="V10" s="164"/>
      <c r="W10" s="164"/>
      <c r="X10" s="164"/>
      <c r="Y10" s="372"/>
      <c r="Z10" s="372"/>
      <c r="AA10" s="372"/>
      <c r="AB10" s="372"/>
      <c r="AC10" s="372"/>
      <c r="AD10" s="372"/>
      <c r="AE10" s="372"/>
      <c r="AF10" s="372"/>
      <c r="AG10" s="372"/>
      <c r="AH10" s="372"/>
      <c r="AI10" s="372"/>
      <c r="AJ10" s="372"/>
      <c r="AK10" s="372"/>
      <c r="AL10" s="372"/>
      <c r="AM10" s="372"/>
      <c r="AN10" s="372"/>
      <c r="AO10" s="372"/>
      <c r="AP10" s="372"/>
      <c r="AQ10" s="303"/>
      <c r="AR10" s="274"/>
    </row>
    <row r="11" spans="2:48" ht="18" customHeight="1">
      <c r="B11" s="234"/>
      <c r="C11" s="371"/>
      <c r="D11" s="256"/>
      <c r="E11" s="256"/>
      <c r="F11" s="256"/>
      <c r="G11" s="256"/>
      <c r="H11" s="256"/>
      <c r="I11" s="256"/>
      <c r="J11" s="256"/>
      <c r="K11" s="256"/>
      <c r="L11" s="256"/>
      <c r="M11" s="256"/>
      <c r="N11" s="319"/>
      <c r="O11" s="319"/>
      <c r="P11" s="319"/>
      <c r="Q11" s="319"/>
      <c r="R11" s="319"/>
      <c r="S11" s="319"/>
      <c r="T11" s="319"/>
      <c r="U11" s="164"/>
      <c r="V11" s="164"/>
      <c r="W11" s="164"/>
      <c r="X11" s="164"/>
      <c r="Y11" s="372"/>
      <c r="Z11" s="372"/>
      <c r="AA11" s="372"/>
      <c r="AB11" s="372"/>
      <c r="AC11" s="372"/>
      <c r="AD11" s="372"/>
      <c r="AE11" s="372"/>
      <c r="AF11" s="372"/>
      <c r="AG11" s="372"/>
      <c r="AH11" s="372"/>
      <c r="AI11" s="372"/>
      <c r="AJ11" s="372"/>
      <c r="AK11" s="372"/>
      <c r="AL11" s="372"/>
      <c r="AM11" s="372"/>
      <c r="AN11" s="372"/>
      <c r="AO11" s="372"/>
      <c r="AP11" s="372"/>
      <c r="AQ11" s="303"/>
      <c r="AR11" s="274"/>
    </row>
    <row r="12" spans="2:48" ht="18" customHeight="1">
      <c r="B12" s="234"/>
      <c r="C12" s="371"/>
      <c r="D12" s="256"/>
      <c r="E12" s="256"/>
      <c r="F12" s="256"/>
      <c r="G12" s="256"/>
      <c r="H12" s="256"/>
      <c r="I12" s="256"/>
      <c r="J12" s="256"/>
      <c r="K12" s="256"/>
      <c r="L12" s="256"/>
      <c r="M12" s="256"/>
      <c r="N12" s="319"/>
      <c r="O12" s="319"/>
      <c r="P12" s="319"/>
      <c r="Q12" s="319"/>
      <c r="R12" s="319"/>
      <c r="S12" s="319"/>
      <c r="T12" s="319"/>
      <c r="U12" s="164"/>
      <c r="V12" s="164"/>
      <c r="W12" s="164"/>
      <c r="X12" s="164"/>
      <c r="Y12" s="372"/>
      <c r="Z12" s="372"/>
      <c r="AA12" s="372"/>
      <c r="AB12" s="372"/>
      <c r="AC12" s="372"/>
      <c r="AD12" s="372"/>
      <c r="AE12" s="372"/>
      <c r="AF12" s="372"/>
      <c r="AG12" s="372"/>
      <c r="AH12" s="372"/>
      <c r="AI12" s="372"/>
      <c r="AJ12" s="372"/>
      <c r="AK12" s="372"/>
      <c r="AL12" s="372"/>
      <c r="AM12" s="372"/>
      <c r="AN12" s="372"/>
      <c r="AO12" s="372"/>
      <c r="AP12" s="372"/>
      <c r="AQ12" s="303"/>
      <c r="AR12" s="274"/>
    </row>
    <row r="13" spans="2:48" ht="18" customHeight="1">
      <c r="B13" s="234"/>
      <c r="C13" s="370"/>
      <c r="D13" s="164"/>
      <c r="E13" s="164"/>
      <c r="F13" s="164"/>
      <c r="G13" s="164"/>
      <c r="H13" s="164"/>
      <c r="I13" s="164"/>
      <c r="J13" s="164"/>
      <c r="K13" s="164"/>
      <c r="L13" s="164"/>
      <c r="M13" s="164"/>
      <c r="N13" s="164"/>
      <c r="O13" s="164"/>
      <c r="P13" s="164"/>
      <c r="Q13" s="164"/>
      <c r="R13" s="164"/>
      <c r="S13" s="164"/>
      <c r="T13" s="164"/>
      <c r="U13" s="164"/>
      <c r="V13" s="164"/>
      <c r="W13" s="164"/>
      <c r="X13" s="164"/>
      <c r="Y13" s="372"/>
      <c r="Z13" s="372"/>
      <c r="AA13" s="372"/>
      <c r="AB13" s="372"/>
      <c r="AC13" s="372"/>
      <c r="AD13" s="372"/>
      <c r="AE13" s="372"/>
      <c r="AF13" s="372"/>
      <c r="AG13" s="372"/>
      <c r="AH13" s="372"/>
      <c r="AI13" s="372"/>
      <c r="AJ13" s="372"/>
      <c r="AK13" s="372"/>
      <c r="AL13" s="372"/>
      <c r="AM13" s="372"/>
      <c r="AN13" s="372"/>
      <c r="AO13" s="372"/>
      <c r="AP13" s="372"/>
      <c r="AQ13" s="303"/>
      <c r="AR13" s="274"/>
    </row>
    <row r="14" spans="2:48" ht="18" customHeight="1">
      <c r="B14" s="234"/>
      <c r="C14" s="370"/>
      <c r="D14" s="164"/>
      <c r="E14" s="164"/>
      <c r="F14" s="164"/>
      <c r="G14" s="164"/>
      <c r="H14" s="164"/>
      <c r="I14" s="164"/>
      <c r="J14" s="164"/>
      <c r="K14" s="164"/>
      <c r="L14" s="164"/>
      <c r="M14" s="164"/>
      <c r="N14" s="164"/>
      <c r="O14" s="164"/>
      <c r="P14" s="164"/>
      <c r="Q14" s="164"/>
      <c r="R14" s="164"/>
      <c r="S14" s="164"/>
      <c r="T14" s="164"/>
      <c r="U14" s="164"/>
      <c r="V14" s="164"/>
      <c r="W14" s="164"/>
      <c r="X14" s="164"/>
      <c r="Y14" s="372"/>
      <c r="Z14" s="372"/>
      <c r="AA14" s="372"/>
      <c r="AB14" s="372"/>
      <c r="AC14" s="372"/>
      <c r="AD14" s="372"/>
      <c r="AE14" s="372"/>
      <c r="AF14" s="372"/>
      <c r="AG14" s="372"/>
      <c r="AH14" s="372"/>
      <c r="AI14" s="372"/>
      <c r="AJ14" s="372"/>
      <c r="AK14" s="372"/>
      <c r="AL14" s="372"/>
      <c r="AM14" s="372"/>
      <c r="AN14" s="372"/>
      <c r="AO14" s="372"/>
      <c r="AP14" s="372"/>
      <c r="AQ14" s="303"/>
      <c r="AR14" s="274"/>
    </row>
    <row r="15" spans="2:48" ht="18" customHeight="1">
      <c r="B15" s="234"/>
      <c r="C15" s="370"/>
      <c r="D15" s="164"/>
      <c r="E15" s="164"/>
      <c r="F15" s="164"/>
      <c r="G15" s="164"/>
      <c r="H15" s="164"/>
      <c r="I15" s="164"/>
      <c r="J15" s="164"/>
      <c r="K15" s="164"/>
      <c r="L15" s="164"/>
      <c r="M15" s="164"/>
      <c r="N15" s="164"/>
      <c r="O15" s="164"/>
      <c r="P15" s="164"/>
      <c r="Q15" s="164"/>
      <c r="R15" s="164"/>
      <c r="S15" s="164"/>
      <c r="T15" s="164"/>
      <c r="U15" s="164"/>
      <c r="V15" s="164"/>
      <c r="W15" s="164"/>
      <c r="X15" s="164"/>
      <c r="Y15" s="372"/>
      <c r="Z15" s="372"/>
      <c r="AA15" s="372"/>
      <c r="AB15" s="372"/>
      <c r="AC15" s="372"/>
      <c r="AD15" s="372"/>
      <c r="AE15" s="372"/>
      <c r="AF15" s="372"/>
      <c r="AG15" s="372"/>
      <c r="AH15" s="372"/>
      <c r="AI15" s="372"/>
      <c r="AJ15" s="372"/>
      <c r="AK15" s="372"/>
      <c r="AL15" s="372"/>
      <c r="AM15" s="372"/>
      <c r="AN15" s="372"/>
      <c r="AO15" s="372"/>
      <c r="AP15" s="372"/>
      <c r="AQ15" s="303"/>
      <c r="AR15" s="274"/>
    </row>
    <row r="16" spans="2:48" ht="18" customHeight="1">
      <c r="B16" s="234"/>
      <c r="C16" s="373"/>
      <c r="D16" s="135"/>
      <c r="E16" s="135"/>
      <c r="F16" s="135"/>
      <c r="G16" s="135"/>
      <c r="H16" s="135"/>
      <c r="I16" s="135"/>
      <c r="J16" s="135"/>
      <c r="K16" s="135"/>
      <c r="L16" s="135"/>
      <c r="M16" s="135"/>
      <c r="N16" s="320"/>
      <c r="O16" s="320"/>
      <c r="P16" s="320"/>
      <c r="Q16" s="320"/>
      <c r="R16" s="320"/>
      <c r="S16" s="320"/>
      <c r="T16" s="320"/>
      <c r="U16" s="320"/>
      <c r="V16" s="320"/>
      <c r="W16" s="320"/>
      <c r="X16" s="320"/>
      <c r="Y16" s="135"/>
      <c r="Z16" s="135"/>
      <c r="AA16" s="135"/>
      <c r="AB16" s="135"/>
      <c r="AC16" s="135"/>
      <c r="AD16" s="135"/>
      <c r="AE16" s="135"/>
      <c r="AF16" s="135"/>
      <c r="AG16" s="135"/>
      <c r="AH16" s="135"/>
      <c r="AI16" s="135"/>
      <c r="AJ16" s="320"/>
      <c r="AK16" s="320"/>
      <c r="AL16" s="320"/>
      <c r="AM16" s="320"/>
      <c r="AN16" s="320"/>
      <c r="AO16" s="320"/>
      <c r="AP16" s="320"/>
      <c r="AQ16" s="303"/>
      <c r="AR16" s="274"/>
    </row>
    <row r="17" spans="2:44" ht="18" customHeight="1">
      <c r="B17" s="234"/>
      <c r="C17" s="373"/>
      <c r="D17" s="135"/>
      <c r="E17" s="135"/>
      <c r="F17" s="135"/>
      <c r="G17" s="135"/>
      <c r="H17" s="135"/>
      <c r="I17" s="135"/>
      <c r="J17" s="135"/>
      <c r="K17" s="135"/>
      <c r="L17" s="135"/>
      <c r="M17" s="135"/>
      <c r="N17" s="320"/>
      <c r="O17" s="320"/>
      <c r="P17" s="320"/>
      <c r="Q17" s="320"/>
      <c r="R17" s="320"/>
      <c r="S17" s="320"/>
      <c r="T17" s="320"/>
      <c r="U17" s="320"/>
      <c r="V17" s="320"/>
      <c r="W17" s="320"/>
      <c r="X17" s="320"/>
      <c r="Y17" s="135"/>
      <c r="Z17" s="135"/>
      <c r="AA17" s="135"/>
      <c r="AB17" s="135"/>
      <c r="AC17" s="135"/>
      <c r="AD17" s="135"/>
      <c r="AE17" s="135"/>
      <c r="AF17" s="135"/>
      <c r="AG17" s="135"/>
      <c r="AH17" s="135"/>
      <c r="AI17" s="135"/>
      <c r="AJ17" s="320"/>
      <c r="AK17" s="320"/>
      <c r="AL17" s="320"/>
      <c r="AM17" s="320"/>
      <c r="AN17" s="320"/>
      <c r="AO17" s="320"/>
      <c r="AP17" s="320"/>
      <c r="AQ17" s="303"/>
      <c r="AR17" s="274"/>
    </row>
    <row r="18" spans="2:44" ht="18" customHeight="1">
      <c r="B18" s="234"/>
      <c r="C18" s="373"/>
      <c r="D18" s="135"/>
      <c r="E18" s="135"/>
      <c r="F18" s="135"/>
      <c r="G18" s="135"/>
      <c r="H18" s="135"/>
      <c r="I18" s="135"/>
      <c r="J18" s="135"/>
      <c r="K18" s="135"/>
      <c r="L18" s="135"/>
      <c r="M18" s="135"/>
      <c r="N18" s="320"/>
      <c r="O18" s="320"/>
      <c r="P18" s="320"/>
      <c r="Q18" s="320"/>
      <c r="R18" s="320"/>
      <c r="S18" s="320"/>
      <c r="T18" s="320"/>
      <c r="U18" s="320"/>
      <c r="V18" s="320"/>
      <c r="W18" s="320"/>
      <c r="X18" s="320"/>
      <c r="Y18" s="320"/>
      <c r="Z18" s="320"/>
      <c r="AA18" s="320"/>
      <c r="AB18" s="320"/>
      <c r="AC18" s="320"/>
      <c r="AD18" s="320"/>
      <c r="AE18" s="320"/>
      <c r="AF18" s="320"/>
      <c r="AG18" s="320"/>
      <c r="AH18" s="320"/>
      <c r="AI18" s="320"/>
      <c r="AJ18" s="320"/>
      <c r="AK18" s="320"/>
      <c r="AL18" s="320"/>
      <c r="AM18" s="374"/>
      <c r="AN18" s="374"/>
      <c r="AO18" s="374"/>
      <c r="AP18" s="374"/>
      <c r="AQ18" s="303"/>
      <c r="AR18" s="274"/>
    </row>
    <row r="19" spans="2:44" ht="17.25" customHeight="1">
      <c r="B19" s="234"/>
      <c r="C19" s="375"/>
      <c r="D19" s="311"/>
      <c r="E19" s="311"/>
      <c r="F19" s="311"/>
      <c r="G19" s="311"/>
      <c r="H19" s="311"/>
      <c r="I19" s="311"/>
      <c r="J19" s="311"/>
      <c r="K19" s="311"/>
      <c r="L19" s="311"/>
      <c r="M19" s="311"/>
      <c r="N19" s="311"/>
      <c r="O19" s="311"/>
      <c r="P19" s="311"/>
      <c r="Q19" s="311"/>
      <c r="R19" s="311"/>
      <c r="S19" s="311"/>
      <c r="T19" s="311"/>
      <c r="U19" s="311"/>
      <c r="V19" s="311"/>
      <c r="W19" s="311"/>
      <c r="X19" s="311"/>
      <c r="Y19" s="376"/>
      <c r="Z19" s="376"/>
      <c r="AA19" s="376"/>
      <c r="AB19" s="376"/>
      <c r="AC19" s="376"/>
      <c r="AD19" s="376"/>
      <c r="AE19" s="376"/>
      <c r="AF19" s="376"/>
      <c r="AG19" s="376"/>
      <c r="AH19" s="376"/>
      <c r="AI19" s="376"/>
      <c r="AJ19" s="376"/>
      <c r="AK19" s="376"/>
      <c r="AL19" s="376"/>
      <c r="AM19" s="376"/>
      <c r="AN19" s="376"/>
      <c r="AO19" s="376"/>
      <c r="AP19" s="376"/>
      <c r="AQ19" s="303"/>
      <c r="AR19" s="274"/>
    </row>
    <row r="20" spans="2:44" ht="18" customHeight="1">
      <c r="B20" s="234"/>
      <c r="C20" s="373"/>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35"/>
      <c r="AP20" s="135"/>
      <c r="AQ20" s="303"/>
      <c r="AR20" s="274"/>
    </row>
    <row r="21" spans="2:44" ht="18" customHeight="1">
      <c r="B21" s="234"/>
      <c r="C21" s="373"/>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35"/>
      <c r="AO21" s="135"/>
      <c r="AP21" s="135"/>
      <c r="AQ21" s="303"/>
      <c r="AR21" s="274"/>
    </row>
    <row r="22" spans="2:44" ht="18.75" customHeight="1">
      <c r="B22" s="234"/>
      <c r="C22" s="373"/>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c r="AH22" s="135"/>
      <c r="AI22" s="135"/>
      <c r="AJ22" s="135"/>
      <c r="AK22" s="135"/>
      <c r="AL22" s="135"/>
      <c r="AM22" s="135"/>
      <c r="AN22" s="135"/>
      <c r="AO22" s="135"/>
      <c r="AP22" s="135"/>
      <c r="AQ22" s="303"/>
      <c r="AR22" s="274"/>
    </row>
    <row r="23" spans="2:44" ht="18.75" customHeight="1">
      <c r="B23" s="234"/>
      <c r="C23" s="373"/>
      <c r="D23" s="135"/>
      <c r="E23" s="135"/>
      <c r="F23" s="135"/>
      <c r="G23" s="135"/>
      <c r="H23" s="135"/>
      <c r="I23" s="135"/>
      <c r="J23" s="135"/>
      <c r="K23" s="135"/>
      <c r="L23" s="135"/>
      <c r="M23" s="135"/>
      <c r="N23" s="320"/>
      <c r="O23" s="320"/>
      <c r="P23" s="320"/>
      <c r="Q23" s="320"/>
      <c r="R23" s="320"/>
      <c r="S23" s="320"/>
      <c r="T23" s="320"/>
      <c r="U23" s="320"/>
      <c r="V23" s="320"/>
      <c r="W23" s="320"/>
      <c r="X23" s="320"/>
      <c r="Y23" s="135"/>
      <c r="Z23" s="135"/>
      <c r="AA23" s="135"/>
      <c r="AB23" s="135"/>
      <c r="AC23" s="135"/>
      <c r="AD23" s="135"/>
      <c r="AE23" s="135"/>
      <c r="AF23" s="135"/>
      <c r="AG23" s="135"/>
      <c r="AH23" s="135"/>
      <c r="AI23" s="135"/>
      <c r="AJ23" s="320"/>
      <c r="AK23" s="320"/>
      <c r="AL23" s="320"/>
      <c r="AM23" s="320"/>
      <c r="AN23" s="320"/>
      <c r="AO23" s="320"/>
      <c r="AP23" s="320"/>
      <c r="AQ23" s="303"/>
      <c r="AR23" s="274"/>
    </row>
    <row r="24" spans="2:44" ht="18.75" customHeight="1">
      <c r="B24" s="234"/>
      <c r="C24" s="373"/>
      <c r="D24" s="135"/>
      <c r="E24" s="135"/>
      <c r="F24" s="135"/>
      <c r="G24" s="135"/>
      <c r="H24" s="135"/>
      <c r="I24" s="135"/>
      <c r="J24" s="135"/>
      <c r="K24" s="135"/>
      <c r="L24" s="135"/>
      <c r="M24" s="135"/>
      <c r="N24" s="320"/>
      <c r="O24" s="320"/>
      <c r="P24" s="320"/>
      <c r="Q24" s="320"/>
      <c r="R24" s="320"/>
      <c r="S24" s="320"/>
      <c r="T24" s="320"/>
      <c r="U24" s="320"/>
      <c r="V24" s="320"/>
      <c r="W24" s="320"/>
      <c r="X24" s="320"/>
      <c r="Y24" s="135"/>
      <c r="Z24" s="135"/>
      <c r="AA24" s="135"/>
      <c r="AB24" s="135"/>
      <c r="AC24" s="135"/>
      <c r="AD24" s="135"/>
      <c r="AE24" s="135"/>
      <c r="AF24" s="135"/>
      <c r="AG24" s="135"/>
      <c r="AH24" s="135"/>
      <c r="AI24" s="135"/>
      <c r="AJ24" s="320"/>
      <c r="AK24" s="320"/>
      <c r="AL24" s="320"/>
      <c r="AM24" s="320"/>
      <c r="AN24" s="320"/>
      <c r="AO24" s="320"/>
      <c r="AP24" s="320"/>
      <c r="AQ24" s="303"/>
      <c r="AR24" s="274"/>
    </row>
    <row r="25" spans="2:44" ht="18" customHeight="1">
      <c r="B25" s="234"/>
      <c r="C25" s="373"/>
      <c r="D25" s="135"/>
      <c r="E25" s="135"/>
      <c r="F25" s="135"/>
      <c r="G25" s="135"/>
      <c r="H25" s="135"/>
      <c r="I25" s="135"/>
      <c r="J25" s="135"/>
      <c r="K25" s="135"/>
      <c r="L25" s="135"/>
      <c r="M25" s="135"/>
      <c r="N25" s="320"/>
      <c r="O25" s="320"/>
      <c r="P25" s="320"/>
      <c r="Q25" s="320"/>
      <c r="R25" s="320"/>
      <c r="S25" s="320"/>
      <c r="T25" s="320"/>
      <c r="U25" s="320"/>
      <c r="V25" s="320"/>
      <c r="W25" s="320"/>
      <c r="X25" s="320"/>
      <c r="Y25" s="135"/>
      <c r="Z25" s="135"/>
      <c r="AA25" s="135"/>
      <c r="AB25" s="135"/>
      <c r="AC25" s="135"/>
      <c r="AD25" s="135"/>
      <c r="AE25" s="135"/>
      <c r="AF25" s="135"/>
      <c r="AG25" s="135"/>
      <c r="AH25" s="135"/>
      <c r="AI25" s="135"/>
      <c r="AJ25" s="320"/>
      <c r="AK25" s="320"/>
      <c r="AL25" s="320"/>
      <c r="AM25" s="320"/>
      <c r="AN25" s="320"/>
      <c r="AO25" s="320"/>
      <c r="AP25" s="320"/>
      <c r="AQ25" s="303"/>
      <c r="AR25" s="274"/>
    </row>
    <row r="26" spans="2:44" ht="18" customHeight="1">
      <c r="B26" s="234"/>
      <c r="C26" s="370"/>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164"/>
      <c r="AD26" s="164"/>
      <c r="AE26" s="164"/>
      <c r="AF26" s="164"/>
      <c r="AG26" s="164"/>
      <c r="AH26" s="164"/>
      <c r="AI26" s="164"/>
      <c r="AJ26" s="164"/>
      <c r="AK26" s="164"/>
      <c r="AL26" s="164"/>
      <c r="AM26" s="164"/>
      <c r="AN26" s="164"/>
      <c r="AO26" s="164"/>
      <c r="AP26" s="164"/>
      <c r="AQ26" s="303"/>
      <c r="AR26" s="274"/>
    </row>
    <row r="27" spans="2:44" ht="18" customHeight="1">
      <c r="B27" s="234"/>
      <c r="C27" s="373"/>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5"/>
      <c r="AK27" s="135"/>
      <c r="AL27" s="135"/>
      <c r="AM27" s="135"/>
      <c r="AN27" s="135"/>
      <c r="AO27" s="135"/>
      <c r="AP27" s="135"/>
      <c r="AQ27" s="303"/>
      <c r="AR27" s="274"/>
    </row>
    <row r="28" spans="2:44" ht="18" customHeight="1">
      <c r="B28" s="234"/>
      <c r="C28" s="371"/>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34"/>
      <c r="AR28" s="274"/>
    </row>
    <row r="29" spans="2:44" ht="18" customHeight="1">
      <c r="B29" s="234"/>
      <c r="C29" s="371"/>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M29" s="256"/>
      <c r="AN29" s="256"/>
      <c r="AO29" s="256"/>
      <c r="AP29" s="256"/>
      <c r="AQ29" s="234"/>
      <c r="AR29" s="274"/>
    </row>
    <row r="30" spans="2:44" ht="18" customHeight="1">
      <c r="B30" s="234"/>
      <c r="C30" s="371"/>
      <c r="D30" s="256"/>
      <c r="E30" s="256"/>
      <c r="F30" s="256"/>
      <c r="G30" s="256"/>
      <c r="H30" s="256"/>
      <c r="I30" s="256"/>
      <c r="J30" s="256"/>
      <c r="K30" s="256"/>
      <c r="L30" s="256"/>
      <c r="M30" s="256"/>
      <c r="N30" s="319"/>
      <c r="O30" s="319"/>
      <c r="P30" s="319"/>
      <c r="Q30" s="319"/>
      <c r="R30" s="319"/>
      <c r="S30" s="319"/>
      <c r="T30" s="319"/>
      <c r="U30" s="319"/>
      <c r="V30" s="319"/>
      <c r="W30" s="319"/>
      <c r="X30" s="319"/>
      <c r="Y30" s="256"/>
      <c r="Z30" s="256"/>
      <c r="AA30" s="256"/>
      <c r="AB30" s="256"/>
      <c r="AC30" s="256"/>
      <c r="AD30" s="256"/>
      <c r="AE30" s="256"/>
      <c r="AF30" s="256"/>
      <c r="AG30" s="256"/>
      <c r="AH30" s="256"/>
      <c r="AI30" s="256"/>
      <c r="AJ30" s="319"/>
      <c r="AK30" s="319"/>
      <c r="AL30" s="319"/>
      <c r="AM30" s="319"/>
      <c r="AN30" s="319"/>
      <c r="AO30" s="319"/>
      <c r="AP30" s="319"/>
      <c r="AQ30" s="234"/>
      <c r="AR30" s="274"/>
    </row>
    <row r="31" spans="2:44" ht="18" customHeight="1">
      <c r="B31" s="234"/>
      <c r="C31" s="371"/>
      <c r="D31" s="256"/>
      <c r="E31" s="256"/>
      <c r="F31" s="256"/>
      <c r="G31" s="256"/>
      <c r="H31" s="256"/>
      <c r="I31" s="256"/>
      <c r="J31" s="256"/>
      <c r="K31" s="256"/>
      <c r="L31" s="256"/>
      <c r="M31" s="256"/>
      <c r="N31" s="319"/>
      <c r="O31" s="319"/>
      <c r="P31" s="319"/>
      <c r="Q31" s="319"/>
      <c r="R31" s="319"/>
      <c r="S31" s="319"/>
      <c r="T31" s="319"/>
      <c r="U31" s="319"/>
      <c r="V31" s="319"/>
      <c r="W31" s="319"/>
      <c r="X31" s="319"/>
      <c r="Y31" s="256"/>
      <c r="Z31" s="256"/>
      <c r="AA31" s="256"/>
      <c r="AB31" s="256"/>
      <c r="AC31" s="256"/>
      <c r="AD31" s="256"/>
      <c r="AE31" s="256"/>
      <c r="AF31" s="256"/>
      <c r="AG31" s="256"/>
      <c r="AH31" s="256"/>
      <c r="AI31" s="256"/>
      <c r="AJ31" s="319"/>
      <c r="AK31" s="319"/>
      <c r="AL31" s="319"/>
      <c r="AM31" s="319"/>
      <c r="AN31" s="319"/>
      <c r="AO31" s="319"/>
      <c r="AP31" s="319"/>
      <c r="AQ31" s="234"/>
      <c r="AR31" s="274"/>
    </row>
    <row r="32" spans="2:44" ht="18" customHeight="1">
      <c r="B32" s="234"/>
      <c r="C32" s="371"/>
      <c r="D32" s="256"/>
      <c r="E32" s="256"/>
      <c r="F32" s="256"/>
      <c r="G32" s="256"/>
      <c r="H32" s="256"/>
      <c r="I32" s="256"/>
      <c r="J32" s="256"/>
      <c r="K32" s="256"/>
      <c r="L32" s="256"/>
      <c r="M32" s="256"/>
      <c r="N32" s="319"/>
      <c r="O32" s="319"/>
      <c r="P32" s="319"/>
      <c r="Q32" s="319"/>
      <c r="R32" s="319"/>
      <c r="S32" s="319"/>
      <c r="T32" s="319"/>
      <c r="U32" s="319"/>
      <c r="V32" s="319"/>
      <c r="W32" s="319"/>
      <c r="X32" s="319"/>
      <c r="Y32" s="256"/>
      <c r="Z32" s="256"/>
      <c r="AA32" s="256"/>
      <c r="AB32" s="256"/>
      <c r="AC32" s="256"/>
      <c r="AD32" s="256"/>
      <c r="AE32" s="256"/>
      <c r="AF32" s="256"/>
      <c r="AG32" s="256"/>
      <c r="AH32" s="256"/>
      <c r="AI32" s="256"/>
      <c r="AJ32" s="319"/>
      <c r="AK32" s="319"/>
      <c r="AL32" s="319"/>
      <c r="AM32" s="319"/>
      <c r="AN32" s="319"/>
      <c r="AO32" s="319"/>
      <c r="AP32" s="319"/>
      <c r="AQ32" s="234"/>
      <c r="AR32" s="274"/>
    </row>
    <row r="33" spans="2:44" ht="18" customHeight="1">
      <c r="B33" s="234"/>
      <c r="C33" s="371"/>
      <c r="D33" s="256"/>
      <c r="E33" s="256"/>
      <c r="F33" s="256"/>
      <c r="G33" s="256"/>
      <c r="H33" s="256"/>
      <c r="I33" s="256"/>
      <c r="J33" s="256"/>
      <c r="K33" s="256"/>
      <c r="L33" s="256"/>
      <c r="M33" s="256"/>
      <c r="N33" s="319"/>
      <c r="O33" s="319"/>
      <c r="P33" s="319"/>
      <c r="Q33" s="319"/>
      <c r="R33" s="319"/>
      <c r="S33" s="319"/>
      <c r="T33" s="319"/>
      <c r="U33" s="319"/>
      <c r="V33" s="319"/>
      <c r="W33" s="319"/>
      <c r="X33" s="319"/>
      <c r="Y33" s="256"/>
      <c r="Z33" s="256"/>
      <c r="AA33" s="256"/>
      <c r="AB33" s="256"/>
      <c r="AC33" s="256"/>
      <c r="AD33" s="256"/>
      <c r="AE33" s="256"/>
      <c r="AF33" s="256"/>
      <c r="AG33" s="256"/>
      <c r="AH33" s="256"/>
      <c r="AI33" s="256"/>
      <c r="AJ33" s="319"/>
      <c r="AK33" s="319"/>
      <c r="AL33" s="319"/>
      <c r="AM33" s="319"/>
      <c r="AN33" s="319"/>
      <c r="AO33" s="319"/>
      <c r="AP33" s="319"/>
      <c r="AQ33" s="234"/>
      <c r="AR33" s="274"/>
    </row>
    <row r="34" spans="2:44" ht="18" customHeight="1">
      <c r="B34" s="234"/>
      <c r="C34" s="371"/>
      <c r="D34" s="256"/>
      <c r="E34" s="256"/>
      <c r="F34" s="256"/>
      <c r="G34" s="256"/>
      <c r="H34" s="256"/>
      <c r="I34" s="256"/>
      <c r="J34" s="256"/>
      <c r="K34" s="256"/>
      <c r="L34" s="256"/>
      <c r="M34" s="256"/>
      <c r="N34" s="319"/>
      <c r="O34" s="319"/>
      <c r="P34" s="319"/>
      <c r="Q34" s="319"/>
      <c r="R34" s="319"/>
      <c r="S34" s="319"/>
      <c r="T34" s="319"/>
      <c r="U34" s="319"/>
      <c r="V34" s="319"/>
      <c r="W34" s="319"/>
      <c r="X34" s="319"/>
      <c r="Y34" s="256"/>
      <c r="Z34" s="256"/>
      <c r="AA34" s="256"/>
      <c r="AB34" s="256"/>
      <c r="AC34" s="256"/>
      <c r="AD34" s="256"/>
      <c r="AE34" s="256"/>
      <c r="AF34" s="256"/>
      <c r="AG34" s="256"/>
      <c r="AH34" s="256"/>
      <c r="AI34" s="256"/>
      <c r="AJ34" s="319"/>
      <c r="AK34" s="319"/>
      <c r="AL34" s="319"/>
      <c r="AM34" s="319"/>
      <c r="AN34" s="319"/>
      <c r="AO34" s="319"/>
      <c r="AP34" s="319"/>
      <c r="AQ34" s="234"/>
      <c r="AR34" s="274"/>
    </row>
    <row r="35" spans="2:44" ht="18" customHeight="1">
      <c r="B35" s="234"/>
      <c r="C35" s="371"/>
      <c r="D35" s="256"/>
      <c r="E35" s="256"/>
      <c r="F35" s="256"/>
      <c r="G35" s="256"/>
      <c r="H35" s="256"/>
      <c r="I35" s="256"/>
      <c r="J35" s="256"/>
      <c r="K35" s="256"/>
      <c r="L35" s="256"/>
      <c r="M35" s="256"/>
      <c r="N35" s="319"/>
      <c r="O35" s="319"/>
      <c r="P35" s="319"/>
      <c r="Q35" s="319"/>
      <c r="R35" s="319"/>
      <c r="S35" s="319"/>
      <c r="T35" s="319"/>
      <c r="U35" s="319"/>
      <c r="V35" s="319"/>
      <c r="W35" s="319"/>
      <c r="X35" s="319"/>
      <c r="Y35" s="256"/>
      <c r="Z35" s="256"/>
      <c r="AA35" s="256"/>
      <c r="AB35" s="256"/>
      <c r="AC35" s="256"/>
      <c r="AD35" s="256"/>
      <c r="AE35" s="256"/>
      <c r="AF35" s="256"/>
      <c r="AG35" s="256"/>
      <c r="AH35" s="256"/>
      <c r="AI35" s="256"/>
      <c r="AJ35" s="319"/>
      <c r="AK35" s="319"/>
      <c r="AL35" s="319"/>
      <c r="AM35" s="319"/>
      <c r="AN35" s="319"/>
      <c r="AO35" s="319"/>
      <c r="AP35" s="319"/>
      <c r="AQ35" s="234"/>
      <c r="AR35" s="274"/>
    </row>
    <row r="36" spans="2:44" ht="18" customHeight="1">
      <c r="B36" s="234"/>
      <c r="C36" s="371"/>
      <c r="D36" s="256"/>
      <c r="E36" s="256"/>
      <c r="F36" s="256"/>
      <c r="G36" s="256"/>
      <c r="H36" s="256"/>
      <c r="I36" s="256"/>
      <c r="J36" s="256"/>
      <c r="K36" s="256"/>
      <c r="L36" s="256"/>
      <c r="M36" s="256"/>
      <c r="N36" s="319"/>
      <c r="O36" s="319"/>
      <c r="P36" s="319"/>
      <c r="Q36" s="319"/>
      <c r="R36" s="319"/>
      <c r="S36" s="319"/>
      <c r="T36" s="319"/>
      <c r="U36" s="319"/>
      <c r="V36" s="319"/>
      <c r="W36" s="319"/>
      <c r="X36" s="319"/>
      <c r="Y36" s="256"/>
      <c r="Z36" s="256"/>
      <c r="AA36" s="256"/>
      <c r="AB36" s="256"/>
      <c r="AC36" s="256"/>
      <c r="AD36" s="256"/>
      <c r="AE36" s="256"/>
      <c r="AF36" s="256"/>
      <c r="AG36" s="256"/>
      <c r="AH36" s="256"/>
      <c r="AI36" s="256"/>
      <c r="AJ36" s="319"/>
      <c r="AK36" s="319"/>
      <c r="AL36" s="319"/>
      <c r="AM36" s="319"/>
      <c r="AN36" s="319"/>
      <c r="AO36" s="319"/>
      <c r="AP36" s="319"/>
      <c r="AQ36" s="234"/>
      <c r="AR36" s="274"/>
    </row>
    <row r="37" spans="2:44" ht="18" customHeight="1">
      <c r="B37" s="234"/>
      <c r="C37" s="371"/>
      <c r="D37" s="256"/>
      <c r="E37" s="256"/>
      <c r="F37" s="256"/>
      <c r="G37" s="256"/>
      <c r="H37" s="256"/>
      <c r="I37" s="256"/>
      <c r="J37" s="256"/>
      <c r="K37" s="256"/>
      <c r="L37" s="256"/>
      <c r="M37" s="256"/>
      <c r="N37" s="319"/>
      <c r="O37" s="319"/>
      <c r="P37" s="319"/>
      <c r="Q37" s="319"/>
      <c r="R37" s="319"/>
      <c r="S37" s="319"/>
      <c r="T37" s="319"/>
      <c r="U37" s="319"/>
      <c r="V37" s="319"/>
      <c r="W37" s="319"/>
      <c r="X37" s="319"/>
      <c r="Y37" s="256"/>
      <c r="Z37" s="256"/>
      <c r="AA37" s="256"/>
      <c r="AB37" s="256"/>
      <c r="AC37" s="256"/>
      <c r="AD37" s="256"/>
      <c r="AE37" s="256"/>
      <c r="AF37" s="256"/>
      <c r="AG37" s="256"/>
      <c r="AH37" s="256"/>
      <c r="AI37" s="256"/>
      <c r="AJ37" s="319"/>
      <c r="AK37" s="319"/>
      <c r="AL37" s="319"/>
      <c r="AM37" s="319"/>
      <c r="AN37" s="319"/>
      <c r="AO37" s="319"/>
      <c r="AP37" s="319"/>
      <c r="AQ37" s="234"/>
      <c r="AR37" s="274"/>
    </row>
    <row r="38" spans="2:44" ht="18" customHeight="1">
      <c r="B38" s="234"/>
      <c r="C38" s="371"/>
      <c r="D38" s="256"/>
      <c r="E38" s="256"/>
      <c r="F38" s="256"/>
      <c r="G38" s="256"/>
      <c r="H38" s="256"/>
      <c r="I38" s="256"/>
      <c r="J38" s="256"/>
      <c r="K38" s="256"/>
      <c r="L38" s="256"/>
      <c r="M38" s="256"/>
      <c r="N38" s="319"/>
      <c r="O38" s="319"/>
      <c r="P38" s="319"/>
      <c r="Q38" s="319"/>
      <c r="R38" s="319"/>
      <c r="S38" s="319"/>
      <c r="T38" s="319"/>
      <c r="U38" s="319"/>
      <c r="V38" s="319"/>
      <c r="W38" s="319"/>
      <c r="X38" s="319"/>
      <c r="Y38" s="256"/>
      <c r="Z38" s="256"/>
      <c r="AA38" s="256"/>
      <c r="AB38" s="256"/>
      <c r="AC38" s="256"/>
      <c r="AD38" s="256"/>
      <c r="AE38" s="256"/>
      <c r="AF38" s="256"/>
      <c r="AG38" s="256"/>
      <c r="AH38" s="256"/>
      <c r="AI38" s="256"/>
      <c r="AJ38" s="319"/>
      <c r="AK38" s="319"/>
      <c r="AL38" s="319"/>
      <c r="AM38" s="319"/>
      <c r="AN38" s="319"/>
      <c r="AO38" s="319"/>
      <c r="AP38" s="319"/>
      <c r="AQ38" s="234"/>
      <c r="AR38" s="274"/>
    </row>
    <row r="39" spans="2:44" ht="17.25" customHeight="1">
      <c r="B39" s="234"/>
      <c r="C39" s="371"/>
      <c r="D39" s="256"/>
      <c r="E39" s="256"/>
      <c r="F39" s="256"/>
      <c r="G39" s="256"/>
      <c r="H39" s="256"/>
      <c r="I39" s="256"/>
      <c r="J39" s="256"/>
      <c r="K39" s="256"/>
      <c r="L39" s="256"/>
      <c r="M39" s="256"/>
      <c r="N39" s="319"/>
      <c r="O39" s="319"/>
      <c r="P39" s="319"/>
      <c r="Q39" s="319"/>
      <c r="R39" s="319"/>
      <c r="S39" s="319"/>
      <c r="T39" s="319"/>
      <c r="U39" s="319"/>
      <c r="V39" s="319"/>
      <c r="W39" s="319"/>
      <c r="X39" s="319"/>
      <c r="Y39" s="256"/>
      <c r="Z39" s="256"/>
      <c r="AA39" s="256"/>
      <c r="AB39" s="256"/>
      <c r="AC39" s="256"/>
      <c r="AD39" s="256"/>
      <c r="AE39" s="256"/>
      <c r="AF39" s="256"/>
      <c r="AG39" s="256"/>
      <c r="AH39" s="256"/>
      <c r="AI39" s="256"/>
      <c r="AJ39" s="319"/>
      <c r="AK39" s="319"/>
      <c r="AL39" s="319"/>
      <c r="AM39" s="319"/>
      <c r="AN39" s="319"/>
      <c r="AO39" s="319"/>
      <c r="AP39" s="319"/>
      <c r="AQ39" s="234"/>
      <c r="AR39" s="274"/>
    </row>
    <row r="40" spans="2:44" ht="18" customHeight="1">
      <c r="B40" s="234"/>
      <c r="C40" s="371"/>
      <c r="D40" s="256"/>
      <c r="E40" s="256"/>
      <c r="F40" s="256"/>
      <c r="G40" s="256"/>
      <c r="H40" s="256"/>
      <c r="I40" s="256"/>
      <c r="J40" s="256"/>
      <c r="K40" s="256"/>
      <c r="L40" s="256"/>
      <c r="M40" s="256"/>
      <c r="N40" s="319"/>
      <c r="O40" s="319"/>
      <c r="P40" s="319"/>
      <c r="Q40" s="319"/>
      <c r="R40" s="319"/>
      <c r="S40" s="319"/>
      <c r="T40" s="319"/>
      <c r="U40" s="319"/>
      <c r="V40" s="319"/>
      <c r="W40" s="319"/>
      <c r="X40" s="319"/>
      <c r="Y40" s="256"/>
      <c r="Z40" s="256"/>
      <c r="AA40" s="256"/>
      <c r="AB40" s="256"/>
      <c r="AC40" s="256"/>
      <c r="AD40" s="256"/>
      <c r="AE40" s="256"/>
      <c r="AF40" s="256"/>
      <c r="AG40" s="256"/>
      <c r="AH40" s="256"/>
      <c r="AI40" s="256"/>
      <c r="AJ40" s="319"/>
      <c r="AK40" s="319"/>
      <c r="AL40" s="319"/>
      <c r="AM40" s="319"/>
      <c r="AN40" s="319"/>
      <c r="AO40" s="319"/>
      <c r="AP40" s="319"/>
      <c r="AQ40" s="234"/>
      <c r="AR40" s="274"/>
    </row>
    <row r="41" spans="2:44" ht="18" customHeight="1">
      <c r="B41" s="234"/>
      <c r="C41" s="371"/>
      <c r="D41" s="256"/>
      <c r="E41" s="256"/>
      <c r="F41" s="256"/>
      <c r="G41" s="256"/>
      <c r="H41" s="256"/>
      <c r="I41" s="256"/>
      <c r="J41" s="256"/>
      <c r="K41" s="256"/>
      <c r="L41" s="256"/>
      <c r="M41" s="256"/>
      <c r="N41" s="319"/>
      <c r="O41" s="319"/>
      <c r="P41" s="319"/>
      <c r="Q41" s="319"/>
      <c r="R41" s="319"/>
      <c r="S41" s="319"/>
      <c r="T41" s="319"/>
      <c r="U41" s="319"/>
      <c r="V41" s="319"/>
      <c r="W41" s="319"/>
      <c r="X41" s="319"/>
      <c r="Y41" s="256"/>
      <c r="Z41" s="256"/>
      <c r="AA41" s="256"/>
      <c r="AB41" s="256"/>
      <c r="AC41" s="256"/>
      <c r="AD41" s="256"/>
      <c r="AE41" s="256"/>
      <c r="AF41" s="256"/>
      <c r="AG41" s="256"/>
      <c r="AH41" s="256"/>
      <c r="AI41" s="256"/>
      <c r="AJ41" s="319"/>
      <c r="AK41" s="319"/>
      <c r="AL41" s="319"/>
      <c r="AM41" s="319"/>
      <c r="AN41" s="319"/>
      <c r="AO41" s="319"/>
      <c r="AP41" s="319"/>
      <c r="AQ41" s="234"/>
      <c r="AR41" s="274"/>
    </row>
    <row r="42" spans="2:44" ht="18" customHeight="1">
      <c r="B42" s="234"/>
      <c r="C42" s="371"/>
      <c r="D42" s="256"/>
      <c r="E42" s="256"/>
      <c r="F42" s="256"/>
      <c r="G42" s="256"/>
      <c r="H42" s="256"/>
      <c r="I42" s="256"/>
      <c r="J42" s="256"/>
      <c r="K42" s="256"/>
      <c r="L42" s="256"/>
      <c r="M42" s="256"/>
      <c r="N42" s="319"/>
      <c r="O42" s="319"/>
      <c r="P42" s="319"/>
      <c r="Q42" s="319"/>
      <c r="R42" s="319"/>
      <c r="S42" s="319"/>
      <c r="T42" s="319"/>
      <c r="U42" s="319"/>
      <c r="V42" s="319"/>
      <c r="W42" s="319"/>
      <c r="X42" s="319"/>
      <c r="Y42" s="256"/>
      <c r="Z42" s="256"/>
      <c r="AA42" s="256"/>
      <c r="AB42" s="256"/>
      <c r="AC42" s="256"/>
      <c r="AD42" s="256"/>
      <c r="AE42" s="256"/>
      <c r="AF42" s="256"/>
      <c r="AG42" s="256"/>
      <c r="AH42" s="256"/>
      <c r="AI42" s="256"/>
      <c r="AJ42" s="319"/>
      <c r="AK42" s="319"/>
      <c r="AL42" s="319"/>
      <c r="AM42" s="319"/>
      <c r="AN42" s="319"/>
      <c r="AO42" s="319"/>
      <c r="AP42" s="319"/>
      <c r="AQ42" s="234"/>
      <c r="AR42" s="274"/>
    </row>
    <row r="43" spans="2:44" ht="18" customHeight="1">
      <c r="B43" s="234"/>
      <c r="C43" s="371"/>
      <c r="D43" s="256"/>
      <c r="E43" s="256"/>
      <c r="F43" s="256"/>
      <c r="G43" s="256"/>
      <c r="H43" s="256"/>
      <c r="I43" s="256"/>
      <c r="J43" s="256"/>
      <c r="K43" s="256"/>
      <c r="L43" s="256"/>
      <c r="M43" s="256"/>
      <c r="N43" s="319"/>
      <c r="O43" s="319"/>
      <c r="P43" s="319"/>
      <c r="Q43" s="319"/>
      <c r="R43" s="319"/>
      <c r="S43" s="319"/>
      <c r="T43" s="319"/>
      <c r="U43" s="319"/>
      <c r="V43" s="319"/>
      <c r="W43" s="319"/>
      <c r="X43" s="319"/>
      <c r="Y43" s="256"/>
      <c r="Z43" s="256"/>
      <c r="AA43" s="256"/>
      <c r="AB43" s="256"/>
      <c r="AC43" s="256"/>
      <c r="AD43" s="256"/>
      <c r="AE43" s="256"/>
      <c r="AF43" s="256"/>
      <c r="AG43" s="256"/>
      <c r="AH43" s="256"/>
      <c r="AI43" s="256"/>
      <c r="AJ43" s="319"/>
      <c r="AK43" s="319"/>
      <c r="AL43" s="319"/>
      <c r="AM43" s="319"/>
      <c r="AN43" s="319"/>
      <c r="AO43" s="319"/>
      <c r="AP43" s="319"/>
      <c r="AQ43" s="234"/>
      <c r="AR43" s="274"/>
    </row>
    <row r="44" spans="2:44" ht="18" customHeight="1">
      <c r="B44" s="234"/>
      <c r="C44" s="371"/>
      <c r="D44" s="256"/>
      <c r="E44" s="256"/>
      <c r="F44" s="256"/>
      <c r="G44" s="256"/>
      <c r="H44" s="256"/>
      <c r="I44" s="256"/>
      <c r="J44" s="256"/>
      <c r="K44" s="256"/>
      <c r="L44" s="256"/>
      <c r="M44" s="256"/>
      <c r="N44" s="319"/>
      <c r="O44" s="319"/>
      <c r="P44" s="319"/>
      <c r="Q44" s="319"/>
      <c r="R44" s="319"/>
      <c r="S44" s="319"/>
      <c r="T44" s="319"/>
      <c r="U44" s="319"/>
      <c r="V44" s="319"/>
      <c r="W44" s="319"/>
      <c r="X44" s="319"/>
      <c r="Y44" s="256"/>
      <c r="Z44" s="256"/>
      <c r="AA44" s="256"/>
      <c r="AB44" s="256"/>
      <c r="AC44" s="256"/>
      <c r="AD44" s="256"/>
      <c r="AE44" s="256"/>
      <c r="AF44" s="256"/>
      <c r="AG44" s="256"/>
      <c r="AH44" s="256"/>
      <c r="AI44" s="256"/>
      <c r="AJ44" s="319"/>
      <c r="AK44" s="319"/>
      <c r="AL44" s="319"/>
      <c r="AM44" s="319"/>
      <c r="AN44" s="319"/>
      <c r="AO44" s="319"/>
      <c r="AP44" s="319"/>
      <c r="AQ44" s="234"/>
      <c r="AR44" s="274"/>
    </row>
    <row r="45" spans="2:44" ht="18" customHeight="1">
      <c r="B45" s="234"/>
      <c r="C45" s="371"/>
      <c r="D45" s="256"/>
      <c r="E45" s="256"/>
      <c r="F45" s="256"/>
      <c r="G45" s="256"/>
      <c r="H45" s="256"/>
      <c r="I45" s="256"/>
      <c r="J45" s="256"/>
      <c r="K45" s="256"/>
      <c r="L45" s="256"/>
      <c r="M45" s="256"/>
      <c r="N45" s="319"/>
      <c r="O45" s="319"/>
      <c r="P45" s="319"/>
      <c r="Q45" s="319"/>
      <c r="R45" s="319"/>
      <c r="S45" s="319"/>
      <c r="T45" s="319"/>
      <c r="U45" s="319"/>
      <c r="V45" s="319"/>
      <c r="W45" s="319"/>
      <c r="X45" s="319"/>
      <c r="Y45" s="256"/>
      <c r="Z45" s="256"/>
      <c r="AA45" s="256"/>
      <c r="AB45" s="256"/>
      <c r="AC45" s="256"/>
      <c r="AD45" s="256"/>
      <c r="AE45" s="256"/>
      <c r="AF45" s="256"/>
      <c r="AG45" s="256"/>
      <c r="AH45" s="256"/>
      <c r="AI45" s="256"/>
      <c r="AJ45" s="319"/>
      <c r="AK45" s="319"/>
      <c r="AL45" s="319"/>
      <c r="AM45" s="319"/>
      <c r="AN45" s="319"/>
      <c r="AO45" s="319"/>
      <c r="AP45" s="319"/>
      <c r="AQ45" s="234"/>
      <c r="AR45" s="274"/>
    </row>
    <row r="46" spans="2:44" ht="18" customHeight="1">
      <c r="B46" s="234"/>
      <c r="C46" s="371"/>
      <c r="D46" s="256"/>
      <c r="E46" s="256"/>
      <c r="F46" s="256"/>
      <c r="G46" s="256"/>
      <c r="H46" s="256"/>
      <c r="I46" s="256"/>
      <c r="J46" s="256"/>
      <c r="K46" s="256"/>
      <c r="L46" s="256"/>
      <c r="M46" s="256"/>
      <c r="N46" s="319"/>
      <c r="O46" s="319"/>
      <c r="P46" s="319"/>
      <c r="Q46" s="319"/>
      <c r="R46" s="319"/>
      <c r="S46" s="319"/>
      <c r="T46" s="319"/>
      <c r="U46" s="319"/>
      <c r="V46" s="319"/>
      <c r="W46" s="319"/>
      <c r="X46" s="319"/>
      <c r="Y46" s="256"/>
      <c r="Z46" s="256"/>
      <c r="AA46" s="256"/>
      <c r="AB46" s="256"/>
      <c r="AC46" s="256"/>
      <c r="AD46" s="256"/>
      <c r="AE46" s="256"/>
      <c r="AF46" s="256"/>
      <c r="AG46" s="256"/>
      <c r="AH46" s="256"/>
      <c r="AI46" s="256"/>
      <c r="AJ46" s="319"/>
      <c r="AK46" s="319"/>
      <c r="AL46" s="319"/>
      <c r="AM46" s="319"/>
      <c r="AN46" s="319"/>
      <c r="AO46" s="319"/>
      <c r="AP46" s="319"/>
      <c r="AQ46" s="234"/>
      <c r="AR46" s="274"/>
    </row>
    <row r="47" spans="2:44" ht="18" customHeight="1">
      <c r="B47" s="234"/>
      <c r="C47" s="375"/>
      <c r="D47" s="311"/>
      <c r="E47" s="311"/>
      <c r="F47" s="311"/>
      <c r="G47" s="311"/>
      <c r="H47" s="311"/>
      <c r="I47" s="311"/>
      <c r="J47" s="311"/>
      <c r="K47" s="311"/>
      <c r="L47" s="311"/>
      <c r="M47" s="311"/>
      <c r="N47" s="311"/>
      <c r="O47" s="311"/>
      <c r="P47" s="311"/>
      <c r="Q47" s="311"/>
      <c r="R47" s="311"/>
      <c r="S47" s="311"/>
      <c r="T47" s="311"/>
      <c r="U47" s="311"/>
      <c r="V47" s="311"/>
      <c r="W47" s="311"/>
      <c r="X47" s="311"/>
      <c r="Y47" s="311"/>
      <c r="Z47" s="311"/>
      <c r="AA47" s="311"/>
      <c r="AB47" s="311"/>
      <c r="AC47" s="311"/>
      <c r="AD47" s="311"/>
      <c r="AE47" s="311"/>
      <c r="AF47" s="311"/>
      <c r="AG47" s="311"/>
      <c r="AH47" s="311"/>
      <c r="AI47" s="311"/>
      <c r="AJ47" s="311"/>
      <c r="AK47" s="311"/>
      <c r="AL47" s="311"/>
      <c r="AM47" s="311"/>
      <c r="AN47" s="311"/>
      <c r="AO47" s="311"/>
      <c r="AP47" s="311"/>
      <c r="AQ47" s="303"/>
      <c r="AR47" s="377"/>
    </row>
    <row r="48" spans="2:44" ht="18" customHeight="1">
      <c r="B48" s="234"/>
      <c r="C48" s="375"/>
      <c r="D48" s="311"/>
      <c r="E48" s="311"/>
      <c r="F48" s="311"/>
      <c r="G48" s="311"/>
      <c r="H48" s="311"/>
      <c r="I48" s="311"/>
      <c r="J48" s="311"/>
      <c r="K48" s="311"/>
      <c r="L48" s="311"/>
      <c r="M48" s="311"/>
      <c r="N48" s="311"/>
      <c r="O48" s="311"/>
      <c r="P48" s="311"/>
      <c r="Q48" s="311"/>
      <c r="R48" s="311"/>
      <c r="S48" s="311"/>
      <c r="T48" s="311"/>
      <c r="U48" s="311"/>
      <c r="V48" s="311"/>
      <c r="W48" s="311"/>
      <c r="X48" s="311"/>
      <c r="Y48" s="311"/>
      <c r="Z48" s="311"/>
      <c r="AA48" s="311"/>
      <c r="AB48" s="311"/>
      <c r="AC48" s="311"/>
      <c r="AD48" s="311"/>
      <c r="AE48" s="311"/>
      <c r="AF48" s="311"/>
      <c r="AG48" s="311"/>
      <c r="AH48" s="311"/>
      <c r="AI48" s="311"/>
      <c r="AJ48" s="311"/>
      <c r="AK48" s="311"/>
      <c r="AL48" s="311"/>
      <c r="AM48" s="311"/>
      <c r="AN48" s="311"/>
      <c r="AO48" s="311"/>
      <c r="AP48" s="311"/>
      <c r="AQ48" s="303"/>
      <c r="AR48" s="377"/>
    </row>
    <row r="49" spans="1:44" ht="18" customHeight="1">
      <c r="B49" s="234"/>
      <c r="C49" s="378"/>
      <c r="D49" s="311"/>
      <c r="E49" s="311"/>
      <c r="F49" s="311"/>
      <c r="G49" s="311"/>
      <c r="H49" s="311"/>
      <c r="I49" s="311"/>
      <c r="J49" s="311"/>
      <c r="K49" s="311"/>
      <c r="L49" s="311"/>
      <c r="M49" s="311"/>
      <c r="N49" s="311"/>
      <c r="O49" s="311"/>
      <c r="P49" s="311"/>
      <c r="Q49" s="311"/>
      <c r="R49" s="311"/>
      <c r="S49" s="311"/>
      <c r="T49" s="311"/>
      <c r="U49" s="311"/>
      <c r="V49" s="311"/>
      <c r="W49" s="311"/>
      <c r="X49" s="311"/>
      <c r="Y49" s="311"/>
      <c r="Z49" s="311"/>
      <c r="AA49" s="311"/>
      <c r="AB49" s="311"/>
      <c r="AC49" s="311"/>
      <c r="AD49" s="311"/>
      <c r="AE49" s="311"/>
      <c r="AF49" s="311"/>
      <c r="AG49" s="311"/>
      <c r="AH49" s="311"/>
      <c r="AI49" s="311"/>
      <c r="AJ49" s="311"/>
      <c r="AK49" s="311"/>
      <c r="AL49" s="311"/>
      <c r="AM49" s="311"/>
      <c r="AN49" s="311"/>
      <c r="AO49" s="311"/>
      <c r="AP49" s="311"/>
      <c r="AQ49" s="303"/>
      <c r="AR49" s="377"/>
    </row>
    <row r="50" spans="1:44" ht="18" customHeight="1">
      <c r="B50" s="234"/>
      <c r="C50" s="378"/>
      <c r="D50" s="311"/>
      <c r="E50" s="311"/>
      <c r="F50" s="311"/>
      <c r="G50" s="311"/>
      <c r="H50" s="311"/>
      <c r="I50" s="311"/>
      <c r="J50" s="311"/>
      <c r="K50" s="311"/>
      <c r="L50" s="311"/>
      <c r="M50" s="311"/>
      <c r="N50" s="311"/>
      <c r="O50" s="311"/>
      <c r="P50" s="311"/>
      <c r="Q50" s="311"/>
      <c r="R50" s="311"/>
      <c r="S50" s="311"/>
      <c r="T50" s="311"/>
      <c r="U50" s="311"/>
      <c r="V50" s="311"/>
      <c r="W50" s="311"/>
      <c r="X50" s="311"/>
      <c r="Y50" s="311"/>
      <c r="Z50" s="311"/>
      <c r="AA50" s="311"/>
      <c r="AB50" s="311"/>
      <c r="AC50" s="311"/>
      <c r="AD50" s="311"/>
      <c r="AE50" s="311"/>
      <c r="AF50" s="311"/>
      <c r="AG50" s="311"/>
      <c r="AH50" s="311"/>
      <c r="AI50" s="311"/>
      <c r="AJ50" s="311"/>
      <c r="AK50" s="311"/>
      <c r="AL50" s="311"/>
      <c r="AM50" s="311"/>
      <c r="AN50" s="311"/>
      <c r="AO50" s="311"/>
      <c r="AP50" s="311"/>
      <c r="AQ50" s="303"/>
      <c r="AR50" s="377"/>
    </row>
    <row r="51" spans="1:44" ht="18" customHeight="1">
      <c r="B51" s="234"/>
      <c r="C51" s="378"/>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303"/>
      <c r="AR51" s="377"/>
    </row>
    <row r="52" spans="1:44" ht="18" customHeight="1">
      <c r="B52" s="234"/>
      <c r="C52" s="378"/>
      <c r="D52" s="701" t="s">
        <v>158</v>
      </c>
      <c r="E52" s="701"/>
      <c r="F52" s="701"/>
      <c r="G52" s="701"/>
      <c r="H52" s="701"/>
      <c r="I52" s="701"/>
      <c r="J52" s="701"/>
      <c r="K52" s="701"/>
      <c r="L52" s="701"/>
      <c r="M52" s="701"/>
      <c r="N52" s="701"/>
      <c r="O52" s="701"/>
      <c r="P52" s="701"/>
      <c r="Q52" s="701"/>
      <c r="R52" s="701"/>
      <c r="S52" s="701"/>
      <c r="T52" s="701"/>
      <c r="U52" s="701"/>
      <c r="V52" s="701"/>
      <c r="W52" s="701"/>
      <c r="X52" s="701"/>
      <c r="Y52" s="701"/>
      <c r="Z52" s="701"/>
      <c r="AA52" s="701"/>
      <c r="AB52" s="701"/>
      <c r="AC52" s="701"/>
      <c r="AD52" s="701"/>
      <c r="AE52" s="701"/>
      <c r="AF52" s="701"/>
      <c r="AG52" s="701"/>
      <c r="AH52" s="701"/>
      <c r="AI52" s="701"/>
      <c r="AJ52" s="701"/>
      <c r="AK52" s="701"/>
      <c r="AL52" s="701"/>
      <c r="AM52" s="701"/>
      <c r="AN52" s="701"/>
      <c r="AO52" s="701"/>
      <c r="AP52" s="701"/>
      <c r="AQ52" s="701"/>
      <c r="AR52" s="274"/>
    </row>
    <row r="53" spans="1:44" ht="18" customHeight="1">
      <c r="B53" s="234"/>
      <c r="C53" s="379"/>
      <c r="D53" s="701"/>
      <c r="E53" s="701"/>
      <c r="F53" s="701"/>
      <c r="G53" s="701"/>
      <c r="H53" s="701"/>
      <c r="I53" s="701"/>
      <c r="J53" s="701"/>
      <c r="K53" s="701"/>
      <c r="L53" s="701"/>
      <c r="M53" s="701"/>
      <c r="N53" s="701"/>
      <c r="O53" s="701"/>
      <c r="P53" s="701"/>
      <c r="Q53" s="701"/>
      <c r="R53" s="701"/>
      <c r="S53" s="701"/>
      <c r="T53" s="701"/>
      <c r="U53" s="701"/>
      <c r="V53" s="701"/>
      <c r="W53" s="701"/>
      <c r="X53" s="701"/>
      <c r="Y53" s="701"/>
      <c r="Z53" s="701"/>
      <c r="AA53" s="701"/>
      <c r="AB53" s="701"/>
      <c r="AC53" s="701"/>
      <c r="AD53" s="701"/>
      <c r="AE53" s="701"/>
      <c r="AF53" s="701"/>
      <c r="AG53" s="701"/>
      <c r="AH53" s="701"/>
      <c r="AI53" s="701"/>
      <c r="AJ53" s="701"/>
      <c r="AK53" s="701"/>
      <c r="AL53" s="701"/>
      <c r="AM53" s="701"/>
      <c r="AN53" s="701"/>
      <c r="AO53" s="701"/>
      <c r="AP53" s="701"/>
      <c r="AQ53" s="701"/>
      <c r="AR53" s="380"/>
    </row>
    <row r="54" spans="1:44" ht="17.25" customHeight="1">
      <c r="B54" s="234"/>
      <c r="C54" s="379"/>
      <c r="D54" s="701"/>
      <c r="E54" s="701"/>
      <c r="F54" s="701"/>
      <c r="G54" s="701"/>
      <c r="H54" s="701"/>
      <c r="I54" s="701"/>
      <c r="J54" s="701"/>
      <c r="K54" s="701"/>
      <c r="L54" s="701"/>
      <c r="M54" s="701"/>
      <c r="N54" s="701"/>
      <c r="O54" s="701"/>
      <c r="P54" s="701"/>
      <c r="Q54" s="701"/>
      <c r="R54" s="701"/>
      <c r="S54" s="701"/>
      <c r="T54" s="701"/>
      <c r="U54" s="701"/>
      <c r="V54" s="701"/>
      <c r="W54" s="701"/>
      <c r="X54" s="701"/>
      <c r="Y54" s="701"/>
      <c r="Z54" s="701"/>
      <c r="AA54" s="701"/>
      <c r="AB54" s="701"/>
      <c r="AC54" s="701"/>
      <c r="AD54" s="701"/>
      <c r="AE54" s="701"/>
      <c r="AF54" s="701"/>
      <c r="AG54" s="701"/>
      <c r="AH54" s="701"/>
      <c r="AI54" s="701"/>
      <c r="AJ54" s="701"/>
      <c r="AK54" s="701"/>
      <c r="AL54" s="701"/>
      <c r="AM54" s="701"/>
      <c r="AN54" s="701"/>
      <c r="AO54" s="701"/>
      <c r="AP54" s="701"/>
      <c r="AQ54" s="701"/>
      <c r="AR54" s="380"/>
    </row>
    <row r="55" spans="1:44" ht="17.25" customHeight="1">
      <c r="B55" s="234"/>
      <c r="C55" s="379"/>
      <c r="D55" s="701"/>
      <c r="E55" s="701"/>
      <c r="F55" s="701"/>
      <c r="G55" s="701"/>
      <c r="H55" s="701"/>
      <c r="I55" s="701"/>
      <c r="J55" s="701"/>
      <c r="K55" s="701"/>
      <c r="L55" s="701"/>
      <c r="M55" s="701"/>
      <c r="N55" s="701"/>
      <c r="O55" s="701"/>
      <c r="P55" s="701"/>
      <c r="Q55" s="701"/>
      <c r="R55" s="701"/>
      <c r="S55" s="701"/>
      <c r="T55" s="701"/>
      <c r="U55" s="701"/>
      <c r="V55" s="701"/>
      <c r="W55" s="701"/>
      <c r="X55" s="701"/>
      <c r="Y55" s="701"/>
      <c r="Z55" s="701"/>
      <c r="AA55" s="701"/>
      <c r="AB55" s="701"/>
      <c r="AC55" s="701"/>
      <c r="AD55" s="701"/>
      <c r="AE55" s="701"/>
      <c r="AF55" s="701"/>
      <c r="AG55" s="701"/>
      <c r="AH55" s="701"/>
      <c r="AI55" s="701"/>
      <c r="AJ55" s="701"/>
      <c r="AK55" s="701"/>
      <c r="AL55" s="701"/>
      <c r="AM55" s="701"/>
      <c r="AN55" s="701"/>
      <c r="AO55" s="701"/>
      <c r="AP55" s="701"/>
      <c r="AQ55" s="701"/>
      <c r="AR55" s="380"/>
    </row>
    <row r="56" spans="1:44" ht="18.75" customHeight="1">
      <c r="B56" s="234"/>
      <c r="C56" s="381"/>
      <c r="D56" s="702"/>
      <c r="E56" s="702"/>
      <c r="F56" s="702"/>
      <c r="G56" s="702"/>
      <c r="H56" s="702"/>
      <c r="I56" s="702"/>
      <c r="J56" s="702"/>
      <c r="K56" s="702"/>
      <c r="L56" s="702"/>
      <c r="M56" s="702"/>
      <c r="N56" s="702"/>
      <c r="O56" s="702"/>
      <c r="P56" s="702"/>
      <c r="Q56" s="702"/>
      <c r="R56" s="702"/>
      <c r="S56" s="702"/>
      <c r="T56" s="702"/>
      <c r="U56" s="702"/>
      <c r="V56" s="702"/>
      <c r="W56" s="702"/>
      <c r="X56" s="702"/>
      <c r="Y56" s="702"/>
      <c r="Z56" s="702"/>
      <c r="AA56" s="702"/>
      <c r="AB56" s="702"/>
      <c r="AC56" s="702"/>
      <c r="AD56" s="702"/>
      <c r="AE56" s="702"/>
      <c r="AF56" s="702"/>
      <c r="AG56" s="702"/>
      <c r="AH56" s="702"/>
      <c r="AI56" s="702"/>
      <c r="AJ56" s="702"/>
      <c r="AK56" s="702"/>
      <c r="AL56" s="702"/>
      <c r="AM56" s="702"/>
      <c r="AN56" s="702"/>
      <c r="AO56" s="702"/>
      <c r="AP56" s="702"/>
      <c r="AQ56" s="702"/>
      <c r="AR56" s="382"/>
    </row>
    <row r="57" spans="1:44" ht="18" customHeight="1">
      <c r="B57" s="234"/>
      <c r="C57" s="696" t="s">
        <v>58</v>
      </c>
      <c r="D57" s="540"/>
      <c r="G57" s="256"/>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6"/>
      <c r="AK57" s="256"/>
      <c r="AL57" s="256"/>
      <c r="AM57" s="256"/>
      <c r="AN57" s="256"/>
      <c r="AO57" s="256"/>
      <c r="AP57" s="256"/>
      <c r="AQ57" s="234"/>
      <c r="AR57" s="274"/>
    </row>
    <row r="58" spans="1:44" ht="18" customHeight="1">
      <c r="B58" s="234"/>
      <c r="C58" s="696"/>
      <c r="D58" s="540"/>
      <c r="G58" s="256"/>
      <c r="H58" s="256"/>
      <c r="I58" s="256"/>
      <c r="J58" s="256"/>
      <c r="K58" s="256"/>
      <c r="L58" s="256"/>
      <c r="M58" s="256"/>
      <c r="N58" s="256"/>
      <c r="O58" s="256"/>
      <c r="P58" s="256"/>
      <c r="Q58" s="256"/>
      <c r="R58" s="256"/>
      <c r="S58" s="256"/>
      <c r="T58" s="256"/>
      <c r="U58" s="256"/>
      <c r="V58" s="256"/>
      <c r="W58" s="256"/>
      <c r="X58" s="256"/>
      <c r="Y58" s="256"/>
      <c r="Z58" s="256"/>
      <c r="AA58" s="256"/>
      <c r="AB58" s="256"/>
      <c r="AC58" s="256"/>
      <c r="AD58" s="256"/>
      <c r="AE58" s="256"/>
      <c r="AF58" s="256"/>
      <c r="AG58" s="256"/>
      <c r="AH58" s="256"/>
      <c r="AI58" s="256"/>
      <c r="AJ58" s="256"/>
      <c r="AK58" s="256"/>
      <c r="AL58" s="256"/>
      <c r="AM58" s="256"/>
      <c r="AN58" s="256"/>
      <c r="AO58" s="256"/>
      <c r="AP58" s="256"/>
      <c r="AQ58" s="234"/>
      <c r="AR58" s="274"/>
    </row>
    <row r="59" spans="1:44" ht="15" customHeight="1">
      <c r="B59" s="234"/>
      <c r="C59" s="696"/>
      <c r="D59" s="540"/>
      <c r="G59" s="234"/>
      <c r="H59" s="234"/>
      <c r="I59" s="234"/>
      <c r="J59" s="234"/>
      <c r="K59" s="234"/>
      <c r="L59" s="234"/>
      <c r="M59" s="234"/>
      <c r="N59" s="234"/>
      <c r="O59" s="234"/>
      <c r="P59" s="234"/>
      <c r="Q59" s="234"/>
      <c r="R59" s="234"/>
      <c r="S59" s="234"/>
      <c r="T59" s="234"/>
      <c r="U59" s="234"/>
      <c r="V59" s="234"/>
      <c r="W59" s="234"/>
      <c r="X59" s="234"/>
      <c r="Y59" s="234"/>
      <c r="Z59" s="234"/>
      <c r="AA59" s="234"/>
      <c r="AB59" s="234"/>
      <c r="AC59" s="234"/>
      <c r="AD59" s="234"/>
      <c r="AE59" s="234"/>
      <c r="AF59" s="234"/>
      <c r="AG59" s="234"/>
      <c r="AH59" s="234"/>
      <c r="AI59" s="234"/>
      <c r="AJ59" s="234"/>
      <c r="AK59" s="234"/>
      <c r="AL59" s="234"/>
      <c r="AM59" s="234"/>
      <c r="AN59" s="234"/>
      <c r="AO59" s="234"/>
      <c r="AP59" s="234"/>
      <c r="AQ59" s="234"/>
      <c r="AR59" s="274"/>
    </row>
    <row r="60" spans="1:44" ht="15" customHeight="1">
      <c r="B60" s="234"/>
      <c r="C60" s="696"/>
      <c r="D60" s="540"/>
      <c r="G60" s="234"/>
      <c r="H60" s="234"/>
      <c r="I60" s="234"/>
      <c r="J60" s="234"/>
      <c r="K60" s="234"/>
      <c r="L60" s="234"/>
      <c r="M60" s="234"/>
      <c r="N60" s="234"/>
      <c r="O60" s="234"/>
      <c r="P60" s="234"/>
      <c r="Q60" s="234"/>
      <c r="R60" s="234"/>
      <c r="S60" s="234"/>
      <c r="T60" s="234"/>
      <c r="U60" s="234"/>
      <c r="V60" s="234"/>
      <c r="W60" s="234"/>
      <c r="X60" s="234"/>
      <c r="Y60" s="234"/>
      <c r="Z60" s="234"/>
      <c r="AA60" s="234"/>
      <c r="AB60" s="234"/>
      <c r="AC60" s="234"/>
      <c r="AD60" s="234"/>
      <c r="AE60" s="234"/>
      <c r="AF60" s="234"/>
      <c r="AG60" s="234"/>
      <c r="AH60" s="234"/>
      <c r="AI60" s="234"/>
      <c r="AJ60" s="234"/>
      <c r="AK60" s="234"/>
      <c r="AL60" s="234"/>
      <c r="AM60" s="234"/>
      <c r="AN60" s="234"/>
      <c r="AO60" s="234"/>
      <c r="AP60" s="234"/>
      <c r="AQ60" s="234"/>
      <c r="AR60" s="274"/>
    </row>
    <row r="61" spans="1:44" ht="9.9499999999999993" customHeight="1">
      <c r="A61" s="234"/>
      <c r="B61" s="274"/>
      <c r="C61" s="696"/>
      <c r="D61" s="540"/>
      <c r="E61" s="232"/>
      <c r="F61" s="234"/>
      <c r="G61" s="234"/>
      <c r="H61" s="234"/>
      <c r="I61" s="234"/>
      <c r="J61" s="234"/>
      <c r="K61" s="234"/>
      <c r="L61" s="234"/>
      <c r="M61" s="234"/>
      <c r="N61" s="234"/>
      <c r="O61" s="234"/>
      <c r="P61" s="234"/>
      <c r="Q61" s="234"/>
      <c r="R61" s="234"/>
      <c r="S61" s="234"/>
      <c r="T61" s="234"/>
      <c r="U61" s="234"/>
      <c r="V61" s="234"/>
      <c r="W61" s="234"/>
      <c r="X61" s="234"/>
      <c r="Y61" s="234"/>
      <c r="Z61" s="234"/>
      <c r="AA61" s="234"/>
      <c r="AB61" s="234"/>
      <c r="AC61" s="234"/>
      <c r="AD61" s="234"/>
      <c r="AE61" s="234"/>
      <c r="AF61" s="234"/>
      <c r="AG61" s="234"/>
      <c r="AH61" s="234"/>
      <c r="AI61" s="234"/>
      <c r="AJ61" s="234"/>
      <c r="AK61" s="234"/>
      <c r="AL61" s="234"/>
      <c r="AM61" s="234"/>
      <c r="AN61" s="234"/>
      <c r="AO61" s="234"/>
      <c r="AP61" s="234"/>
      <c r="AQ61" s="234"/>
      <c r="AR61" s="274"/>
    </row>
    <row r="62" spans="1:44" ht="15" customHeight="1" thickBot="1">
      <c r="B62" s="234"/>
      <c r="C62" s="697"/>
      <c r="D62" s="698"/>
      <c r="E62" s="383"/>
      <c r="F62" s="383"/>
      <c r="G62" s="383"/>
      <c r="H62" s="383"/>
      <c r="I62" s="383"/>
      <c r="J62" s="383"/>
      <c r="K62" s="383"/>
      <c r="L62" s="383"/>
      <c r="M62" s="383"/>
      <c r="N62" s="383"/>
      <c r="O62" s="383"/>
      <c r="P62" s="383"/>
      <c r="Q62" s="383"/>
      <c r="R62" s="383"/>
      <c r="S62" s="383"/>
      <c r="T62" s="383"/>
      <c r="U62" s="383"/>
      <c r="V62" s="383"/>
      <c r="W62" s="383"/>
      <c r="X62" s="383"/>
      <c r="Y62" s="383"/>
      <c r="Z62" s="383"/>
      <c r="AA62" s="383"/>
      <c r="AB62" s="383"/>
      <c r="AC62" s="383"/>
      <c r="AD62" s="383"/>
      <c r="AE62" s="383"/>
      <c r="AF62" s="383"/>
      <c r="AG62" s="383"/>
      <c r="AH62" s="383"/>
      <c r="AI62" s="383"/>
      <c r="AJ62" s="383"/>
      <c r="AK62" s="383"/>
      <c r="AL62" s="383"/>
      <c r="AM62" s="383"/>
      <c r="AN62" s="383"/>
      <c r="AO62" s="383"/>
      <c r="AP62" s="383"/>
      <c r="AQ62" s="383"/>
      <c r="AR62" s="384"/>
    </row>
    <row r="63" spans="1:44" ht="15" customHeight="1">
      <c r="B63" s="234"/>
      <c r="C63" s="234"/>
      <c r="D63" s="234"/>
      <c r="E63" s="234"/>
      <c r="F63" s="234"/>
      <c r="G63" s="234"/>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row>
    <row r="64" spans="1:44" ht="15" customHeight="1">
      <c r="C64" s="234"/>
      <c r="D64" s="234"/>
      <c r="E64" s="234"/>
      <c r="F64" s="234"/>
      <c r="G64" s="234"/>
      <c r="H64" s="695"/>
      <c r="I64" s="695"/>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row>
    <row r="65" spans="3:45" ht="15" customHeight="1">
      <c r="C65" s="234"/>
      <c r="D65" s="234"/>
      <c r="E65" s="234"/>
      <c r="F65" s="234"/>
      <c r="G65" s="234"/>
      <c r="H65" s="695"/>
      <c r="I65" s="695"/>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row>
    <row r="66" spans="3:45" ht="15" customHeight="1">
      <c r="C66" s="234"/>
      <c r="D66" s="234"/>
      <c r="E66" s="234"/>
      <c r="F66" s="234"/>
      <c r="G66" s="234"/>
      <c r="H66" s="234"/>
      <c r="I66" s="234"/>
      <c r="J66" s="234"/>
      <c r="K66" s="234"/>
      <c r="L66" s="234"/>
      <c r="M66" s="234"/>
      <c r="N66" s="234"/>
      <c r="O66" s="234"/>
      <c r="P66" s="234"/>
      <c r="Q66" s="234"/>
      <c r="R66" s="234"/>
      <c r="S66" s="234"/>
      <c r="T66" s="234"/>
      <c r="U66" s="234"/>
      <c r="V66" s="234"/>
      <c r="W66" s="234"/>
      <c r="X66" s="234"/>
      <c r="Y66" s="234"/>
      <c r="Z66" s="234"/>
      <c r="AA66" s="234"/>
      <c r="AB66" s="234"/>
      <c r="AC66" s="234"/>
      <c r="AD66" s="234"/>
      <c r="AE66" s="234"/>
      <c r="AF66" s="234"/>
      <c r="AG66" s="234"/>
      <c r="AH66" s="234"/>
      <c r="AI66" s="234"/>
      <c r="AJ66" s="234"/>
      <c r="AK66" s="234"/>
      <c r="AL66" s="234"/>
      <c r="AM66" s="234"/>
      <c r="AN66" s="234"/>
      <c r="AO66" s="234"/>
      <c r="AP66" s="234"/>
      <c r="AQ66" s="234"/>
      <c r="AR66" s="234"/>
      <c r="AS66" s="234"/>
    </row>
    <row r="67" spans="3:45" ht="15" customHeight="1">
      <c r="C67" s="234"/>
      <c r="D67" s="234"/>
      <c r="E67" s="234"/>
      <c r="F67" s="234"/>
      <c r="G67" s="234"/>
      <c r="H67" s="234"/>
      <c r="I67" s="234"/>
      <c r="J67" s="234"/>
      <c r="K67" s="234"/>
      <c r="L67" s="234"/>
      <c r="M67" s="234"/>
      <c r="N67" s="234"/>
      <c r="O67" s="234"/>
      <c r="P67" s="234"/>
      <c r="Q67" s="234"/>
      <c r="R67" s="234"/>
      <c r="S67" s="234"/>
      <c r="T67" s="234"/>
      <c r="U67" s="234"/>
      <c r="V67" s="234"/>
      <c r="W67" s="234"/>
      <c r="X67" s="234"/>
      <c r="Y67" s="234"/>
      <c r="Z67" s="234"/>
      <c r="AA67" s="234"/>
      <c r="AB67" s="234"/>
      <c r="AC67" s="234"/>
      <c r="AD67" s="234"/>
      <c r="AE67" s="234"/>
      <c r="AF67" s="234"/>
      <c r="AG67" s="234"/>
      <c r="AH67" s="234"/>
      <c r="AI67" s="234"/>
      <c r="AJ67" s="234"/>
      <c r="AK67" s="234"/>
      <c r="AL67" s="234"/>
      <c r="AM67" s="234"/>
      <c r="AN67" s="234"/>
      <c r="AO67" s="234"/>
      <c r="AP67" s="234"/>
      <c r="AQ67" s="234"/>
      <c r="AR67" s="234"/>
      <c r="AS67" s="234"/>
    </row>
    <row r="68" spans="3:45" ht="30.75" customHeight="1">
      <c r="C68" s="234"/>
      <c r="D68" s="234"/>
      <c r="E68" s="234"/>
      <c r="F68" s="234"/>
      <c r="G68" s="234"/>
      <c r="H68" s="234"/>
      <c r="I68" s="234"/>
      <c r="J68" s="234"/>
      <c r="K68" s="234"/>
      <c r="L68" s="234"/>
      <c r="M68" s="234"/>
      <c r="N68" s="234"/>
      <c r="O68" s="234"/>
      <c r="P68" s="234"/>
      <c r="Q68" s="234"/>
      <c r="R68" s="234"/>
      <c r="S68" s="234"/>
      <c r="T68" s="234"/>
      <c r="U68" s="234"/>
      <c r="V68" s="234"/>
      <c r="W68" s="234"/>
      <c r="X68" s="234"/>
      <c r="Y68" s="234"/>
      <c r="Z68" s="234"/>
      <c r="AA68" s="234"/>
      <c r="AB68" s="234"/>
      <c r="AC68" s="234"/>
      <c r="AD68" s="234"/>
      <c r="AE68" s="234"/>
      <c r="AF68" s="234"/>
      <c r="AG68" s="234"/>
      <c r="AH68" s="234"/>
      <c r="AI68" s="365"/>
      <c r="AJ68" s="256"/>
      <c r="AK68" s="256"/>
      <c r="AL68" s="256"/>
      <c r="AM68" s="256"/>
      <c r="AN68" s="256"/>
      <c r="AO68" s="256"/>
      <c r="AP68" s="256"/>
      <c r="AQ68" s="256"/>
      <c r="AR68" s="234"/>
      <c r="AS68" s="234"/>
    </row>
    <row r="69" spans="3:45" ht="15" customHeight="1">
      <c r="C69" s="234"/>
      <c r="D69" s="234"/>
      <c r="E69" s="234"/>
      <c r="F69" s="234"/>
      <c r="G69" s="234"/>
      <c r="H69" s="234"/>
      <c r="I69" s="234"/>
      <c r="J69" s="234"/>
      <c r="K69" s="234"/>
      <c r="L69" s="234"/>
      <c r="M69" s="234"/>
      <c r="N69" s="234"/>
      <c r="O69" s="234"/>
      <c r="P69" s="234"/>
      <c r="Q69" s="234"/>
      <c r="R69" s="234"/>
      <c r="S69" s="234"/>
      <c r="T69" s="234"/>
      <c r="U69" s="234"/>
      <c r="V69" s="234"/>
      <c r="W69" s="234"/>
      <c r="X69" s="234"/>
      <c r="Y69" s="234"/>
      <c r="Z69" s="234"/>
      <c r="AA69" s="234"/>
      <c r="AB69" s="234"/>
      <c r="AC69" s="234"/>
      <c r="AD69" s="234"/>
      <c r="AE69" s="234"/>
      <c r="AF69" s="234"/>
      <c r="AG69" s="234"/>
      <c r="AH69" s="234"/>
      <c r="AI69" s="234"/>
      <c r="AJ69" s="234"/>
      <c r="AK69" s="234"/>
      <c r="AL69" s="234"/>
      <c r="AM69" s="234"/>
      <c r="AN69" s="234"/>
      <c r="AO69" s="234"/>
      <c r="AP69" s="234"/>
      <c r="AQ69" s="234"/>
      <c r="AR69" s="234"/>
      <c r="AS69" s="234"/>
    </row>
    <row r="70" spans="3:45" ht="15" customHeight="1">
      <c r="C70" s="234"/>
      <c r="D70" s="234"/>
      <c r="E70" s="234"/>
      <c r="F70" s="234"/>
      <c r="G70" s="234"/>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row>
    <row r="71" spans="3:45" ht="15" customHeight="1">
      <c r="C71" s="234"/>
      <c r="D71" s="234"/>
      <c r="E71" s="234"/>
      <c r="F71" s="234"/>
      <c r="G71" s="234"/>
      <c r="H71" s="234"/>
      <c r="I71" s="234"/>
      <c r="J71" s="234"/>
      <c r="K71" s="234"/>
      <c r="L71" s="234"/>
      <c r="M71" s="234"/>
      <c r="N71" s="234"/>
      <c r="O71" s="234"/>
      <c r="P71" s="234"/>
      <c r="Q71" s="234"/>
      <c r="R71" s="234"/>
      <c r="S71" s="234"/>
      <c r="T71" s="234"/>
      <c r="U71" s="234"/>
      <c r="V71" s="234"/>
      <c r="W71" s="234"/>
      <c r="X71" s="234"/>
      <c r="Y71" s="234"/>
      <c r="Z71" s="234"/>
      <c r="AA71" s="234"/>
      <c r="AB71" s="234"/>
      <c r="AC71" s="234"/>
      <c r="AD71" s="234"/>
      <c r="AE71" s="234"/>
      <c r="AF71" s="234"/>
      <c r="AG71" s="234"/>
      <c r="AH71" s="234"/>
      <c r="AI71" s="234"/>
      <c r="AJ71" s="234"/>
      <c r="AK71" s="234"/>
      <c r="AL71" s="234"/>
      <c r="AM71" s="234"/>
      <c r="AN71" s="234"/>
      <c r="AO71" s="234"/>
      <c r="AP71" s="234"/>
    </row>
    <row r="72" spans="3:45" ht="15" customHeight="1">
      <c r="C72" s="234"/>
      <c r="D72" s="234"/>
      <c r="E72" s="234"/>
      <c r="F72" s="234"/>
      <c r="G72" s="234"/>
      <c r="H72" s="234"/>
      <c r="I72" s="234"/>
      <c r="J72" s="234"/>
      <c r="K72" s="234"/>
      <c r="L72" s="234"/>
      <c r="M72" s="234"/>
      <c r="N72" s="234"/>
      <c r="O72" s="234"/>
      <c r="P72" s="234"/>
      <c r="Q72" s="234"/>
      <c r="R72" s="234"/>
      <c r="S72" s="234"/>
      <c r="T72" s="234"/>
      <c r="U72" s="234"/>
      <c r="V72" s="234"/>
      <c r="W72" s="234"/>
      <c r="X72" s="234"/>
      <c r="Y72" s="234"/>
      <c r="Z72" s="234"/>
      <c r="AA72" s="234"/>
      <c r="AB72" s="234"/>
      <c r="AC72" s="234"/>
      <c r="AD72" s="234"/>
      <c r="AE72" s="234"/>
      <c r="AF72" s="234"/>
      <c r="AG72" s="234"/>
      <c r="AH72" s="234"/>
      <c r="AI72" s="234"/>
      <c r="AJ72" s="234"/>
      <c r="AK72" s="234"/>
      <c r="AL72" s="234"/>
      <c r="AM72" s="234"/>
      <c r="AN72" s="234"/>
      <c r="AO72" s="234"/>
      <c r="AP72" s="234"/>
    </row>
    <row r="73" spans="3:45" ht="15" customHeight="1">
      <c r="C73" s="234"/>
      <c r="D73" s="234"/>
      <c r="E73" s="234"/>
      <c r="F73" s="234"/>
      <c r="G73" s="234"/>
      <c r="H73" s="234"/>
      <c r="I73" s="234"/>
      <c r="J73" s="234"/>
      <c r="K73" s="234"/>
      <c r="L73" s="234"/>
      <c r="M73" s="234"/>
      <c r="N73" s="234"/>
      <c r="O73" s="234"/>
      <c r="P73" s="234"/>
      <c r="Q73" s="234"/>
      <c r="R73" s="234"/>
      <c r="S73" s="234"/>
      <c r="T73" s="234"/>
      <c r="U73" s="234"/>
      <c r="V73" s="234"/>
      <c r="W73" s="234"/>
      <c r="X73" s="234"/>
      <c r="Y73" s="234"/>
      <c r="Z73" s="234"/>
      <c r="AA73" s="234"/>
      <c r="AB73" s="234"/>
      <c r="AC73" s="234"/>
      <c r="AD73" s="234"/>
      <c r="AE73" s="234"/>
      <c r="AF73" s="234"/>
      <c r="AG73" s="234"/>
      <c r="AH73" s="234"/>
      <c r="AI73" s="234"/>
      <c r="AJ73" s="234"/>
      <c r="AK73" s="234"/>
      <c r="AL73" s="234"/>
      <c r="AM73" s="234"/>
      <c r="AN73" s="234"/>
      <c r="AO73" s="234"/>
      <c r="AP73" s="234"/>
    </row>
    <row r="74" spans="3:45" ht="15" customHeight="1">
      <c r="C74" s="234"/>
      <c r="D74" s="234"/>
      <c r="E74" s="234"/>
      <c r="F74" s="234"/>
      <c r="G74" s="234"/>
      <c r="H74" s="234"/>
      <c r="I74" s="234"/>
      <c r="J74" s="234"/>
      <c r="K74" s="234"/>
      <c r="L74" s="234"/>
      <c r="M74" s="234"/>
      <c r="N74" s="234"/>
      <c r="O74" s="234"/>
      <c r="P74" s="234"/>
      <c r="Q74" s="234"/>
      <c r="R74" s="234"/>
      <c r="S74" s="234"/>
      <c r="T74" s="234"/>
      <c r="U74" s="234"/>
      <c r="V74" s="234"/>
      <c r="W74" s="234"/>
      <c r="X74" s="234"/>
      <c r="Y74" s="234"/>
      <c r="Z74" s="234"/>
      <c r="AA74" s="234"/>
      <c r="AB74" s="234"/>
      <c r="AC74" s="234"/>
      <c r="AD74" s="234"/>
      <c r="AE74" s="234"/>
      <c r="AF74" s="234"/>
      <c r="AG74" s="234"/>
      <c r="AH74" s="234"/>
      <c r="AI74" s="234"/>
      <c r="AJ74" s="234"/>
      <c r="AK74" s="234"/>
      <c r="AL74" s="234"/>
      <c r="AM74" s="234"/>
      <c r="AN74" s="234"/>
      <c r="AO74" s="234"/>
      <c r="AP74" s="234"/>
    </row>
    <row r="75" spans="3:45" ht="15" customHeight="1">
      <c r="C75" s="234"/>
      <c r="D75" s="234"/>
      <c r="E75" s="234"/>
      <c r="F75" s="234"/>
      <c r="G75" s="234"/>
      <c r="H75" s="234"/>
      <c r="I75" s="234"/>
      <c r="J75" s="234"/>
      <c r="K75" s="234"/>
      <c r="L75" s="234"/>
      <c r="M75" s="234"/>
      <c r="N75" s="234"/>
      <c r="O75" s="234"/>
      <c r="P75" s="234"/>
      <c r="Q75" s="234"/>
      <c r="R75" s="234"/>
      <c r="S75" s="234"/>
      <c r="T75" s="234"/>
      <c r="U75" s="234"/>
      <c r="V75" s="234"/>
      <c r="W75" s="234"/>
      <c r="X75" s="234"/>
      <c r="Y75" s="234"/>
      <c r="Z75" s="234"/>
      <c r="AA75" s="234"/>
      <c r="AB75" s="234"/>
      <c r="AC75" s="234"/>
      <c r="AD75" s="234"/>
      <c r="AE75" s="234"/>
      <c r="AF75" s="234"/>
      <c r="AG75" s="234"/>
      <c r="AH75" s="234"/>
      <c r="AI75" s="234"/>
      <c r="AJ75" s="234"/>
      <c r="AK75" s="234"/>
      <c r="AL75" s="234"/>
      <c r="AM75" s="234"/>
      <c r="AN75" s="234"/>
      <c r="AO75" s="234"/>
      <c r="AP75" s="234"/>
    </row>
    <row r="76" spans="3:45" ht="15" customHeight="1">
      <c r="C76" s="234"/>
      <c r="D76" s="234"/>
      <c r="E76" s="234"/>
      <c r="F76" s="234"/>
      <c r="G76" s="234"/>
      <c r="H76" s="234"/>
      <c r="I76" s="234"/>
      <c r="J76" s="234"/>
      <c r="K76" s="234"/>
      <c r="L76" s="234"/>
      <c r="M76" s="234"/>
      <c r="N76" s="234"/>
      <c r="O76" s="234"/>
      <c r="P76" s="234"/>
      <c r="Q76" s="234"/>
      <c r="R76" s="234"/>
      <c r="S76" s="234"/>
      <c r="T76" s="234"/>
      <c r="U76" s="234"/>
      <c r="V76" s="234"/>
      <c r="W76" s="234"/>
      <c r="X76" s="234"/>
      <c r="Y76" s="234"/>
      <c r="Z76" s="234"/>
      <c r="AA76" s="234"/>
      <c r="AB76" s="234"/>
      <c r="AC76" s="234"/>
      <c r="AD76" s="234"/>
      <c r="AE76" s="234"/>
      <c r="AF76" s="234"/>
      <c r="AG76" s="234"/>
      <c r="AH76" s="234"/>
      <c r="AI76" s="234"/>
      <c r="AJ76" s="234"/>
      <c r="AK76" s="234"/>
      <c r="AL76" s="234"/>
      <c r="AM76" s="234"/>
      <c r="AN76" s="234"/>
      <c r="AO76" s="234"/>
      <c r="AP76" s="234"/>
    </row>
    <row r="77" spans="3:45" ht="15" customHeight="1">
      <c r="C77" s="234"/>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M77" s="234"/>
      <c r="AN77" s="234"/>
      <c r="AO77" s="234"/>
      <c r="AP77" s="234"/>
    </row>
    <row r="78" spans="3:45" ht="15" customHeight="1">
      <c r="C78" s="234"/>
      <c r="D78" s="234"/>
      <c r="E78" s="234"/>
      <c r="F78" s="234"/>
      <c r="G78" s="234"/>
      <c r="H78" s="234"/>
      <c r="I78" s="234"/>
      <c r="J78" s="234"/>
      <c r="K78" s="234"/>
      <c r="L78" s="234"/>
      <c r="M78" s="234"/>
      <c r="N78" s="234"/>
      <c r="O78" s="234"/>
      <c r="P78" s="234"/>
      <c r="Q78" s="234"/>
      <c r="R78" s="234"/>
      <c r="S78" s="234"/>
      <c r="T78" s="234"/>
      <c r="U78" s="234"/>
      <c r="V78" s="234"/>
      <c r="W78" s="234"/>
      <c r="X78" s="234"/>
      <c r="Y78" s="234"/>
      <c r="Z78" s="234"/>
      <c r="AA78" s="234"/>
      <c r="AB78" s="234"/>
      <c r="AC78" s="234"/>
      <c r="AD78" s="234"/>
      <c r="AE78" s="234"/>
      <c r="AF78" s="234"/>
      <c r="AG78" s="234"/>
      <c r="AH78" s="234"/>
      <c r="AI78" s="234"/>
      <c r="AJ78" s="234"/>
      <c r="AK78" s="234"/>
      <c r="AL78" s="234"/>
      <c r="AM78" s="234"/>
      <c r="AN78" s="234"/>
      <c r="AO78" s="234"/>
      <c r="AP78" s="234"/>
    </row>
    <row r="79" spans="3:45" ht="15" customHeight="1">
      <c r="C79" s="234"/>
      <c r="D79" s="234"/>
      <c r="E79" s="234"/>
      <c r="F79" s="234"/>
      <c r="G79" s="234"/>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234"/>
      <c r="AL79" s="234"/>
      <c r="AM79" s="234"/>
      <c r="AN79" s="234"/>
      <c r="AO79" s="234"/>
      <c r="AP79" s="234"/>
    </row>
    <row r="80" spans="3:45" ht="15" customHeight="1">
      <c r="C80" s="234"/>
      <c r="D80" s="234"/>
      <c r="E80" s="234"/>
      <c r="F80" s="234"/>
      <c r="G80" s="234"/>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234"/>
      <c r="AL80" s="234"/>
      <c r="AM80" s="234"/>
      <c r="AN80" s="234"/>
      <c r="AO80" s="234"/>
      <c r="AP80" s="234"/>
    </row>
    <row r="81" ht="15" customHeight="1"/>
    <row r="82" ht="15" customHeight="1"/>
    <row r="83" ht="15" customHeight="1"/>
  </sheetData>
  <mergeCells count="11">
    <mergeCell ref="H64:I65"/>
    <mergeCell ref="C57:D62"/>
    <mergeCell ref="D2:E2"/>
    <mergeCell ref="G2:AD2"/>
    <mergeCell ref="AE1:AI2"/>
    <mergeCell ref="D52:AQ56"/>
    <mergeCell ref="AJ1:AR2"/>
    <mergeCell ref="AE3:AI4"/>
    <mergeCell ref="AJ3:AR4"/>
    <mergeCell ref="AE5:AI6"/>
    <mergeCell ref="AJ5:AR6"/>
  </mergeCells>
  <phoneticPr fontId="1"/>
  <pageMargins left="0.6692913385826772" right="0.6692913385826772" top="0" bottom="0" header="0.31496062992125984" footer="0.31496062992125984"/>
  <pageSetup paperSize="9" scale="80"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49"/>
  <sheetViews>
    <sheetView view="pageBreakPreview" zoomScaleNormal="100" zoomScaleSheetLayoutView="100" workbookViewId="0">
      <selection activeCell="A9" sqref="A9:AT10"/>
    </sheetView>
  </sheetViews>
  <sheetFormatPr defaultColWidth="9" defaultRowHeight="13.5"/>
  <cols>
    <col min="1" max="2" width="2.5" style="221" customWidth="1"/>
    <col min="3" max="5" width="2.625" style="221" customWidth="1"/>
    <col min="6" max="16" width="2.875" style="221" customWidth="1"/>
    <col min="17" max="17" width="2.625" style="221" customWidth="1"/>
    <col min="18" max="32" width="2.875" style="221" customWidth="1"/>
    <col min="33" max="75" width="2.625" style="221" customWidth="1"/>
    <col min="76" max="16384" width="9" style="221"/>
  </cols>
  <sheetData>
    <row r="1" spans="1:75" ht="5.25" customHeight="1">
      <c r="A1" s="385"/>
      <c r="B1" s="385"/>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W1" s="303"/>
      <c r="AX1" s="303"/>
      <c r="AY1" s="303"/>
      <c r="AZ1" s="303"/>
      <c r="BA1" s="303"/>
      <c r="BB1" s="303"/>
      <c r="BC1" s="303"/>
      <c r="BD1" s="158"/>
      <c r="BE1" s="158"/>
      <c r="BF1" s="158"/>
      <c r="BG1" s="158"/>
      <c r="BH1" s="158"/>
      <c r="BI1" s="158"/>
      <c r="BJ1" s="158"/>
      <c r="BK1" s="158"/>
      <c r="BL1" s="158"/>
      <c r="BM1" s="158"/>
      <c r="BN1" s="158"/>
      <c r="BO1" s="158"/>
      <c r="BP1" s="158"/>
      <c r="BQ1" s="158"/>
      <c r="BR1" s="158"/>
      <c r="BS1" s="158"/>
      <c r="BT1" s="158"/>
      <c r="BU1" s="158"/>
      <c r="BV1" s="158"/>
      <c r="BW1" s="158"/>
    </row>
    <row r="2" spans="1:75" ht="17.100000000000001" customHeight="1">
      <c r="A2" s="385"/>
      <c r="B2" s="385"/>
      <c r="C2" s="385"/>
      <c r="D2" s="385"/>
      <c r="E2" s="385"/>
      <c r="F2" s="385"/>
      <c r="G2" s="385"/>
      <c r="H2" s="385"/>
      <c r="I2" s="385"/>
      <c r="J2" s="385"/>
      <c r="K2" s="385"/>
      <c r="L2" s="385"/>
      <c r="M2" s="385"/>
      <c r="N2" s="385"/>
      <c r="O2" s="385"/>
      <c r="P2" s="385"/>
      <c r="Q2" s="385"/>
      <c r="R2" s="385"/>
      <c r="S2" s="385"/>
      <c r="T2" s="385"/>
      <c r="U2" s="385"/>
      <c r="V2" s="385"/>
      <c r="W2" s="385"/>
      <c r="X2" s="385"/>
      <c r="Y2" s="385"/>
      <c r="Z2" s="385"/>
      <c r="AA2" s="385"/>
      <c r="AB2" s="385"/>
      <c r="AC2" s="385"/>
      <c r="AD2" s="385"/>
      <c r="AE2" s="385"/>
      <c r="AF2" s="304"/>
      <c r="AG2" s="434" t="s">
        <v>0</v>
      </c>
      <c r="AH2" s="435"/>
      <c r="AI2" s="435"/>
      <c r="AJ2" s="435"/>
      <c r="AK2" s="436"/>
      <c r="AL2" s="428" t="s">
        <v>49</v>
      </c>
      <c r="AM2" s="429"/>
      <c r="AN2" s="429"/>
      <c r="AO2" s="429"/>
      <c r="AP2" s="429"/>
      <c r="AQ2" s="429"/>
      <c r="AR2" s="429"/>
      <c r="AS2" s="429"/>
      <c r="AT2" s="430"/>
      <c r="AW2" s="305"/>
      <c r="AX2" s="305"/>
      <c r="AY2" s="305"/>
      <c r="AZ2" s="305"/>
      <c r="BP2" s="158"/>
      <c r="BQ2" s="159"/>
      <c r="BR2" s="159"/>
      <c r="BS2" s="159"/>
      <c r="BT2" s="159"/>
      <c r="BU2" s="159"/>
      <c r="BV2" s="158"/>
      <c r="BW2" s="158"/>
    </row>
    <row r="3" spans="1:75" ht="12" customHeight="1">
      <c r="A3" s="385"/>
      <c r="B3" s="385"/>
      <c r="C3" s="385"/>
      <c r="D3" s="385"/>
      <c r="E3" s="385"/>
      <c r="F3" s="385"/>
      <c r="G3" s="385"/>
      <c r="H3" s="385"/>
      <c r="I3" s="385"/>
      <c r="J3" s="385"/>
      <c r="K3" s="385"/>
      <c r="L3" s="385"/>
      <c r="M3" s="385"/>
      <c r="N3" s="385"/>
      <c r="O3" s="385"/>
      <c r="P3" s="385"/>
      <c r="Q3" s="385"/>
      <c r="R3" s="385"/>
      <c r="S3" s="385"/>
      <c r="T3" s="385"/>
      <c r="U3" s="385"/>
      <c r="V3" s="385"/>
      <c r="W3" s="385"/>
      <c r="X3" s="385"/>
      <c r="Y3" s="385"/>
      <c r="Z3" s="385"/>
      <c r="AA3" s="385"/>
      <c r="AB3" s="385"/>
      <c r="AC3" s="385"/>
      <c r="AD3" s="385"/>
      <c r="AE3" s="385"/>
      <c r="AF3" s="306"/>
      <c r="AG3" s="437"/>
      <c r="AH3" s="438"/>
      <c r="AI3" s="438"/>
      <c r="AJ3" s="438"/>
      <c r="AK3" s="439"/>
      <c r="AL3" s="431"/>
      <c r="AM3" s="432"/>
      <c r="AN3" s="432"/>
      <c r="AO3" s="432"/>
      <c r="AP3" s="432"/>
      <c r="AQ3" s="432"/>
      <c r="AR3" s="432"/>
      <c r="AS3" s="432"/>
      <c r="AT3" s="433"/>
      <c r="AW3" s="305"/>
      <c r="AX3" s="305"/>
      <c r="AY3" s="305"/>
      <c r="AZ3" s="305"/>
      <c r="BP3" s="158"/>
      <c r="BQ3" s="157"/>
      <c r="BR3" s="157"/>
      <c r="BS3" s="158"/>
      <c r="BT3" s="158"/>
      <c r="BU3" s="158"/>
      <c r="BV3" s="158"/>
      <c r="BW3" s="158"/>
    </row>
    <row r="4" spans="1:75" ht="13.5" customHeight="1">
      <c r="A4" s="385"/>
      <c r="B4" s="385"/>
      <c r="C4" s="385"/>
      <c r="D4" s="385"/>
      <c r="E4" s="385"/>
      <c r="F4" s="385"/>
      <c r="G4" s="385"/>
      <c r="H4" s="385"/>
      <c r="I4" s="385"/>
      <c r="J4" s="385"/>
      <c r="K4" s="385"/>
      <c r="L4" s="385"/>
      <c r="M4" s="385"/>
      <c r="N4" s="385"/>
      <c r="O4" s="385"/>
      <c r="P4" s="385"/>
      <c r="Q4" s="385"/>
      <c r="R4" s="385"/>
      <c r="S4" s="385"/>
      <c r="T4" s="385"/>
      <c r="U4" s="385"/>
      <c r="V4" s="385"/>
      <c r="W4" s="385"/>
      <c r="X4" s="385"/>
      <c r="Y4" s="385"/>
      <c r="Z4" s="385"/>
      <c r="AA4" s="385"/>
      <c r="AB4" s="385"/>
      <c r="AC4" s="385"/>
      <c r="AD4" s="385"/>
      <c r="AE4" s="385"/>
      <c r="AF4" s="306"/>
      <c r="AG4" s="440" t="s">
        <v>146</v>
      </c>
      <c r="AH4" s="441"/>
      <c r="AI4" s="441"/>
      <c r="AJ4" s="441"/>
      <c r="AK4" s="442"/>
      <c r="AL4" s="413"/>
      <c r="AM4" s="414"/>
      <c r="AN4" s="414"/>
      <c r="AO4" s="414"/>
      <c r="AP4" s="414"/>
      <c r="AQ4" s="414"/>
      <c r="AR4" s="414"/>
      <c r="AS4" s="414"/>
      <c r="AT4" s="415"/>
      <c r="AW4" s="225"/>
      <c r="AX4" s="225"/>
      <c r="AY4" s="225"/>
      <c r="AZ4" s="225"/>
      <c r="BP4" s="158"/>
      <c r="BQ4" s="157"/>
      <c r="BR4" s="157"/>
      <c r="BS4" s="158"/>
      <c r="BT4" s="158"/>
      <c r="BU4" s="158"/>
      <c r="BV4" s="158"/>
      <c r="BW4" s="158"/>
    </row>
    <row r="5" spans="1:75" ht="13.5" customHeight="1">
      <c r="A5" s="385"/>
      <c r="B5" s="385"/>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06"/>
      <c r="AG5" s="443"/>
      <c r="AH5" s="444"/>
      <c r="AI5" s="444"/>
      <c r="AJ5" s="444"/>
      <c r="AK5" s="445"/>
      <c r="AL5" s="416"/>
      <c r="AM5" s="417"/>
      <c r="AN5" s="417"/>
      <c r="AO5" s="417"/>
      <c r="AP5" s="417"/>
      <c r="AQ5" s="417"/>
      <c r="AR5" s="417"/>
      <c r="AS5" s="417"/>
      <c r="AT5" s="418"/>
      <c r="AW5" s="225"/>
      <c r="AX5" s="225"/>
      <c r="AY5" s="225"/>
      <c r="AZ5" s="225"/>
      <c r="BP5" s="158"/>
      <c r="BQ5" s="157"/>
      <c r="BR5" s="157"/>
      <c r="BS5" s="158"/>
      <c r="BT5" s="158"/>
      <c r="BU5" s="158"/>
      <c r="BV5" s="158"/>
      <c r="BW5" s="158"/>
    </row>
    <row r="6" spans="1:75" ht="13.5" customHeight="1">
      <c r="A6" s="385"/>
      <c r="B6" s="385"/>
      <c r="C6" s="385"/>
      <c r="D6" s="385"/>
      <c r="E6" s="385"/>
      <c r="F6" s="385"/>
      <c r="G6" s="385"/>
      <c r="H6" s="385"/>
      <c r="I6" s="385"/>
      <c r="J6" s="385"/>
      <c r="K6" s="385"/>
      <c r="L6" s="385"/>
      <c r="M6" s="385"/>
      <c r="N6" s="385"/>
      <c r="O6" s="385"/>
      <c r="P6" s="385"/>
      <c r="Q6" s="385"/>
      <c r="R6" s="385"/>
      <c r="S6" s="385"/>
      <c r="T6" s="385"/>
      <c r="U6" s="385"/>
      <c r="V6" s="385"/>
      <c r="W6" s="385"/>
      <c r="X6" s="385"/>
      <c r="Y6" s="385"/>
      <c r="Z6" s="385"/>
      <c r="AA6" s="385"/>
      <c r="AB6" s="385"/>
      <c r="AC6" s="385"/>
      <c r="AD6" s="385"/>
      <c r="AE6" s="385"/>
      <c r="AF6" s="306"/>
      <c r="AG6" s="440" t="s">
        <v>147</v>
      </c>
      <c r="AH6" s="441"/>
      <c r="AI6" s="441"/>
      <c r="AJ6" s="441"/>
      <c r="AK6" s="442"/>
      <c r="AL6" s="413"/>
      <c r="AM6" s="414"/>
      <c r="AN6" s="414"/>
      <c r="AO6" s="414"/>
      <c r="AP6" s="414"/>
      <c r="AQ6" s="414"/>
      <c r="AR6" s="414"/>
      <c r="AS6" s="414"/>
      <c r="AT6" s="415"/>
      <c r="AW6" s="225"/>
      <c r="AX6" s="225"/>
      <c r="AY6" s="225"/>
      <c r="AZ6" s="225"/>
      <c r="BP6" s="158"/>
      <c r="BQ6" s="157"/>
      <c r="BR6" s="157"/>
      <c r="BS6" s="158"/>
      <c r="BT6" s="158"/>
      <c r="BU6" s="158"/>
      <c r="BV6" s="158"/>
      <c r="BW6" s="158"/>
    </row>
    <row r="7" spans="1:75" ht="13.5" customHeight="1">
      <c r="A7" s="385"/>
      <c r="B7" s="385"/>
      <c r="C7" s="385"/>
      <c r="D7" s="385"/>
      <c r="E7" s="385"/>
      <c r="F7" s="385"/>
      <c r="G7" s="385"/>
      <c r="H7" s="385"/>
      <c r="I7" s="385"/>
      <c r="J7" s="385"/>
      <c r="K7" s="385"/>
      <c r="L7" s="385"/>
      <c r="M7" s="385"/>
      <c r="N7" s="385"/>
      <c r="O7" s="385"/>
      <c r="P7" s="385"/>
      <c r="Q7" s="385"/>
      <c r="R7" s="385"/>
      <c r="S7" s="385"/>
      <c r="T7" s="385"/>
      <c r="U7" s="385"/>
      <c r="V7" s="385"/>
      <c r="W7" s="385"/>
      <c r="X7" s="385"/>
      <c r="Y7" s="385"/>
      <c r="Z7" s="385"/>
      <c r="AA7" s="385"/>
      <c r="AB7" s="385"/>
      <c r="AC7" s="385"/>
      <c r="AD7" s="385"/>
      <c r="AE7" s="385"/>
      <c r="AF7" s="306"/>
      <c r="AG7" s="443"/>
      <c r="AH7" s="444"/>
      <c r="AI7" s="444"/>
      <c r="AJ7" s="444"/>
      <c r="AK7" s="445"/>
      <c r="AL7" s="416"/>
      <c r="AM7" s="417"/>
      <c r="AN7" s="417"/>
      <c r="AO7" s="417"/>
      <c r="AP7" s="417"/>
      <c r="AQ7" s="417"/>
      <c r="AR7" s="417"/>
      <c r="AS7" s="417"/>
      <c r="AT7" s="418"/>
      <c r="AW7" s="225"/>
      <c r="AX7" s="225"/>
      <c r="AY7" s="225"/>
      <c r="AZ7" s="225"/>
      <c r="BP7" s="158"/>
      <c r="BQ7" s="157"/>
      <c r="BR7" s="157"/>
      <c r="BS7" s="158"/>
      <c r="BT7" s="158"/>
      <c r="BU7" s="158"/>
      <c r="BV7" s="158"/>
      <c r="BW7" s="158"/>
    </row>
    <row r="8" spans="1:75" ht="15" customHeight="1">
      <c r="AH8" s="234"/>
      <c r="AI8" s="234"/>
      <c r="AJ8" s="234"/>
      <c r="AK8" s="234"/>
      <c r="AL8" s="234"/>
      <c r="AM8" s="234"/>
      <c r="AN8" s="234"/>
      <c r="AO8" s="234"/>
      <c r="AP8" s="234"/>
      <c r="AQ8" s="234"/>
      <c r="AR8" s="234"/>
      <c r="AS8" s="234"/>
      <c r="AT8" s="234"/>
      <c r="AU8" s="234"/>
      <c r="AV8" s="303"/>
      <c r="AW8" s="303"/>
      <c r="AX8" s="303"/>
      <c r="AY8" s="303"/>
      <c r="AZ8" s="303"/>
      <c r="BP8" s="158"/>
      <c r="BQ8" s="157"/>
      <c r="BR8" s="157"/>
      <c r="BS8" s="158"/>
      <c r="BT8" s="158"/>
      <c r="BU8" s="158"/>
      <c r="BV8" s="158"/>
      <c r="BW8" s="158"/>
    </row>
    <row r="9" spans="1:75" ht="15" customHeight="1">
      <c r="A9" s="634" t="s">
        <v>60</v>
      </c>
      <c r="B9" s="634"/>
      <c r="C9" s="634"/>
      <c r="D9" s="634"/>
      <c r="E9" s="634"/>
      <c r="F9" s="634"/>
      <c r="G9" s="634"/>
      <c r="H9" s="634"/>
      <c r="I9" s="634"/>
      <c r="J9" s="634"/>
      <c r="K9" s="634"/>
      <c r="L9" s="634"/>
      <c r="M9" s="634"/>
      <c r="N9" s="634"/>
      <c r="O9" s="634"/>
      <c r="P9" s="634"/>
      <c r="Q9" s="634"/>
      <c r="R9" s="634"/>
      <c r="S9" s="634"/>
      <c r="T9" s="634"/>
      <c r="U9" s="634"/>
      <c r="V9" s="634"/>
      <c r="W9" s="634"/>
      <c r="X9" s="634"/>
      <c r="Y9" s="634"/>
      <c r="Z9" s="634"/>
      <c r="AA9" s="634"/>
      <c r="AB9" s="634"/>
      <c r="AC9" s="634"/>
      <c r="AD9" s="634"/>
      <c r="AE9" s="634"/>
      <c r="AF9" s="634"/>
      <c r="AG9" s="634"/>
      <c r="AH9" s="634"/>
      <c r="AI9" s="634"/>
      <c r="AJ9" s="634"/>
      <c r="AK9" s="634"/>
      <c r="AL9" s="634"/>
      <c r="AM9" s="634"/>
      <c r="AN9" s="634"/>
      <c r="AO9" s="634"/>
      <c r="AP9" s="634"/>
      <c r="AQ9" s="634"/>
      <c r="AR9" s="634"/>
      <c r="AS9" s="634"/>
      <c r="AT9" s="634"/>
      <c r="AU9" s="307"/>
      <c r="AV9" s="308"/>
      <c r="AW9" s="308"/>
      <c r="AX9" s="308"/>
      <c r="AY9" s="308"/>
      <c r="AZ9" s="308"/>
      <c r="BP9" s="158"/>
      <c r="BQ9" s="157"/>
      <c r="BR9" s="157"/>
      <c r="BS9" s="158"/>
      <c r="BT9" s="158"/>
      <c r="BU9" s="158"/>
      <c r="BV9" s="158"/>
      <c r="BW9" s="158"/>
    </row>
    <row r="10" spans="1:75" ht="15" customHeight="1">
      <c r="A10" s="634"/>
      <c r="B10" s="634"/>
      <c r="C10" s="634"/>
      <c r="D10" s="634"/>
      <c r="E10" s="634"/>
      <c r="F10" s="634"/>
      <c r="G10" s="634"/>
      <c r="H10" s="634"/>
      <c r="I10" s="634"/>
      <c r="J10" s="634"/>
      <c r="K10" s="634"/>
      <c r="L10" s="634"/>
      <c r="M10" s="634"/>
      <c r="N10" s="634"/>
      <c r="O10" s="634"/>
      <c r="P10" s="634"/>
      <c r="Q10" s="634"/>
      <c r="R10" s="634"/>
      <c r="S10" s="634"/>
      <c r="T10" s="634"/>
      <c r="U10" s="634"/>
      <c r="V10" s="634"/>
      <c r="W10" s="634"/>
      <c r="X10" s="634"/>
      <c r="Y10" s="634"/>
      <c r="Z10" s="634"/>
      <c r="AA10" s="634"/>
      <c r="AB10" s="634"/>
      <c r="AC10" s="634"/>
      <c r="AD10" s="634"/>
      <c r="AE10" s="634"/>
      <c r="AF10" s="634"/>
      <c r="AG10" s="634"/>
      <c r="AH10" s="634"/>
      <c r="AI10" s="634"/>
      <c r="AJ10" s="634"/>
      <c r="AK10" s="634"/>
      <c r="AL10" s="634"/>
      <c r="AM10" s="634"/>
      <c r="AN10" s="634"/>
      <c r="AO10" s="634"/>
      <c r="AP10" s="634"/>
      <c r="AQ10" s="634"/>
      <c r="AR10" s="634"/>
      <c r="AS10" s="634"/>
      <c r="AT10" s="634"/>
      <c r="AU10" s="307"/>
      <c r="AV10" s="308"/>
      <c r="AW10" s="308"/>
      <c r="AX10" s="308"/>
      <c r="AY10" s="308"/>
      <c r="AZ10" s="308"/>
      <c r="BP10" s="158"/>
      <c r="BQ10" s="157"/>
      <c r="BR10" s="157"/>
      <c r="BS10" s="158"/>
      <c r="BT10" s="158"/>
      <c r="BU10" s="158"/>
      <c r="BV10" s="158"/>
      <c r="BW10" s="158"/>
    </row>
    <row r="11" spans="1:75" ht="15" customHeight="1" thickBot="1">
      <c r="A11" s="307"/>
      <c r="B11" s="307"/>
      <c r="C11" s="307"/>
      <c r="D11" s="307"/>
      <c r="E11" s="307"/>
      <c r="F11" s="307"/>
      <c r="G11" s="307"/>
      <c r="H11" s="307"/>
      <c r="I11" s="307"/>
      <c r="J11" s="307"/>
      <c r="K11" s="307"/>
      <c r="L11" s="307"/>
      <c r="M11" s="307"/>
      <c r="N11" s="307"/>
      <c r="O11" s="307"/>
      <c r="P11" s="307"/>
      <c r="Q11" s="307"/>
      <c r="R11" s="307"/>
      <c r="S11" s="307"/>
      <c r="T11" s="307"/>
      <c r="U11" s="307"/>
      <c r="V11" s="307"/>
      <c r="W11" s="307"/>
      <c r="X11" s="307"/>
      <c r="Y11" s="307"/>
      <c r="Z11" s="307"/>
      <c r="AA11" s="307"/>
      <c r="AB11" s="307"/>
      <c r="AC11" s="307"/>
      <c r="AD11" s="307"/>
      <c r="AE11" s="307"/>
      <c r="AF11" s="307"/>
      <c r="AG11" s="307"/>
      <c r="AH11" s="307"/>
      <c r="AI11" s="307"/>
      <c r="AJ11" s="307"/>
      <c r="AK11" s="307"/>
      <c r="AL11" s="307"/>
      <c r="AM11" s="307"/>
      <c r="AN11" s="307"/>
      <c r="AO11" s="307"/>
      <c r="AP11" s="307"/>
      <c r="AQ11" s="307"/>
      <c r="AR11" s="307"/>
      <c r="AS11" s="307"/>
      <c r="AT11" s="307"/>
      <c r="AU11" s="307"/>
      <c r="AV11" s="308"/>
      <c r="AW11" s="308"/>
      <c r="AX11" s="308"/>
      <c r="AY11" s="308"/>
      <c r="AZ11" s="308"/>
      <c r="BP11" s="158"/>
      <c r="BQ11" s="158"/>
      <c r="BR11" s="158"/>
      <c r="BS11" s="158"/>
      <c r="BT11" s="158"/>
      <c r="BU11" s="158"/>
      <c r="BV11" s="158"/>
      <c r="BW11" s="158"/>
    </row>
    <row r="12" spans="1:75" ht="20.100000000000001" customHeight="1">
      <c r="A12" s="635" t="s">
        <v>96</v>
      </c>
      <c r="B12" s="636"/>
      <c r="C12" s="636"/>
      <c r="D12" s="636"/>
      <c r="E12" s="636"/>
      <c r="F12" s="636"/>
      <c r="G12" s="636"/>
      <c r="H12" s="636"/>
      <c r="I12" s="636"/>
      <c r="J12" s="636"/>
      <c r="K12" s="636"/>
      <c r="L12" s="636"/>
      <c r="M12" s="636"/>
      <c r="N12" s="636"/>
      <c r="O12" s="636"/>
      <c r="P12" s="636"/>
      <c r="Q12" s="635" t="s">
        <v>97</v>
      </c>
      <c r="R12" s="636"/>
      <c r="S12" s="636"/>
      <c r="T12" s="636"/>
      <c r="U12" s="636"/>
      <c r="V12" s="636"/>
      <c r="W12" s="636"/>
      <c r="X12" s="636"/>
      <c r="Y12" s="636"/>
      <c r="Z12" s="636"/>
      <c r="AA12" s="636"/>
      <c r="AB12" s="636"/>
      <c r="AC12" s="636"/>
      <c r="AD12" s="636"/>
      <c r="AE12" s="637"/>
      <c r="AF12" s="636" t="s">
        <v>102</v>
      </c>
      <c r="AG12" s="636"/>
      <c r="AH12" s="636"/>
      <c r="AI12" s="636"/>
      <c r="AJ12" s="636"/>
      <c r="AK12" s="636"/>
      <c r="AL12" s="636"/>
      <c r="AM12" s="636"/>
      <c r="AN12" s="636"/>
      <c r="AO12" s="636"/>
      <c r="AP12" s="636"/>
      <c r="AQ12" s="636"/>
      <c r="AR12" s="636"/>
      <c r="AS12" s="636"/>
      <c r="AT12" s="637"/>
      <c r="AU12" s="309"/>
      <c r="AV12" s="310"/>
      <c r="AW12" s="310"/>
      <c r="AX12" s="310"/>
      <c r="AY12" s="310"/>
      <c r="AZ12" s="310"/>
      <c r="BP12" s="158"/>
      <c r="BQ12" s="158"/>
      <c r="BR12" s="158"/>
      <c r="BS12" s="158"/>
      <c r="BT12" s="158"/>
      <c r="BU12" s="158"/>
      <c r="BV12" s="158"/>
      <c r="BW12" s="158"/>
    </row>
    <row r="13" spans="1:75" ht="20.100000000000001" customHeight="1" thickBot="1">
      <c r="A13" s="655" t="s">
        <v>59</v>
      </c>
      <c r="B13" s="650"/>
      <c r="C13" s="650"/>
      <c r="D13" s="650"/>
      <c r="E13" s="650"/>
      <c r="F13" s="650"/>
      <c r="G13" s="650"/>
      <c r="H13" s="650"/>
      <c r="I13" s="650"/>
      <c r="J13" s="651"/>
      <c r="K13" s="652" t="s">
        <v>61</v>
      </c>
      <c r="L13" s="650"/>
      <c r="M13" s="651"/>
      <c r="N13" s="652" t="s">
        <v>99</v>
      </c>
      <c r="O13" s="650"/>
      <c r="P13" s="650"/>
      <c r="Q13" s="655" t="s">
        <v>59</v>
      </c>
      <c r="R13" s="650"/>
      <c r="S13" s="650"/>
      <c r="T13" s="650"/>
      <c r="U13" s="650"/>
      <c r="V13" s="650"/>
      <c r="W13" s="650"/>
      <c r="X13" s="650"/>
      <c r="Y13" s="651"/>
      <c r="Z13" s="652" t="s">
        <v>61</v>
      </c>
      <c r="AA13" s="650"/>
      <c r="AB13" s="651"/>
      <c r="AC13" s="652" t="s">
        <v>99</v>
      </c>
      <c r="AD13" s="650"/>
      <c r="AE13" s="653"/>
      <c r="AF13" s="650" t="s">
        <v>59</v>
      </c>
      <c r="AG13" s="650"/>
      <c r="AH13" s="650"/>
      <c r="AI13" s="650"/>
      <c r="AJ13" s="650"/>
      <c r="AK13" s="650"/>
      <c r="AL13" s="650"/>
      <c r="AM13" s="650"/>
      <c r="AN13" s="651"/>
      <c r="AO13" s="652" t="s">
        <v>61</v>
      </c>
      <c r="AP13" s="650"/>
      <c r="AQ13" s="651"/>
      <c r="AR13" s="652" t="s">
        <v>99</v>
      </c>
      <c r="AS13" s="650"/>
      <c r="AT13" s="653"/>
      <c r="AU13" s="311"/>
      <c r="AV13" s="311"/>
      <c r="AW13" s="311"/>
      <c r="AX13" s="311"/>
      <c r="AY13" s="311"/>
      <c r="AZ13" s="311"/>
      <c r="BP13" s="158"/>
      <c r="BQ13" s="158"/>
      <c r="BR13" s="158"/>
      <c r="BS13" s="158"/>
      <c r="BT13" s="158"/>
      <c r="BU13" s="158"/>
      <c r="BV13" s="158"/>
      <c r="BW13" s="158"/>
    </row>
    <row r="14" spans="1:75" ht="20.100000000000001" customHeight="1">
      <c r="A14" s="654" t="s">
        <v>31</v>
      </c>
      <c r="B14" s="463"/>
      <c r="C14" s="463"/>
      <c r="D14" s="463"/>
      <c r="E14" s="463"/>
      <c r="F14" s="463"/>
      <c r="G14" s="463"/>
      <c r="H14" s="463"/>
      <c r="I14" s="463"/>
      <c r="J14" s="464"/>
      <c r="K14" s="312"/>
      <c r="L14" s="313"/>
      <c r="M14" s="313"/>
      <c r="N14" s="312"/>
      <c r="O14" s="313"/>
      <c r="P14" s="247"/>
      <c r="Q14" s="654" t="s">
        <v>35</v>
      </c>
      <c r="R14" s="463"/>
      <c r="S14" s="463"/>
      <c r="T14" s="463"/>
      <c r="U14" s="463"/>
      <c r="V14" s="463"/>
      <c r="W14" s="463"/>
      <c r="X14" s="463"/>
      <c r="Y14" s="464"/>
      <c r="Z14" s="314"/>
      <c r="AA14" s="247"/>
      <c r="AB14" s="315"/>
      <c r="AC14" s="314"/>
      <c r="AD14" s="247"/>
      <c r="AE14" s="258"/>
      <c r="AF14" s="463" t="s">
        <v>158</v>
      </c>
      <c r="AG14" s="463"/>
      <c r="AH14" s="463"/>
      <c r="AI14" s="463"/>
      <c r="AJ14" s="463"/>
      <c r="AK14" s="463"/>
      <c r="AL14" s="463"/>
      <c r="AM14" s="463"/>
      <c r="AN14" s="464"/>
      <c r="AO14" s="314"/>
      <c r="AP14" s="247"/>
      <c r="AQ14" s="315"/>
      <c r="AR14" s="247"/>
      <c r="AS14" s="247"/>
      <c r="AT14" s="258"/>
      <c r="AU14" s="256"/>
      <c r="AV14" s="135"/>
      <c r="AW14" s="135"/>
      <c r="AX14" s="135"/>
      <c r="AY14" s="135"/>
      <c r="AZ14" s="135"/>
      <c r="BP14" s="158"/>
      <c r="BQ14" s="158"/>
      <c r="BR14" s="158"/>
      <c r="BS14" s="158"/>
      <c r="BT14" s="158"/>
      <c r="BU14" s="158"/>
      <c r="BV14" s="158"/>
      <c r="BW14" s="158"/>
    </row>
    <row r="15" spans="1:75" ht="20.100000000000001" customHeight="1">
      <c r="A15" s="656" t="s">
        <v>32</v>
      </c>
      <c r="B15" s="657"/>
      <c r="C15" s="657"/>
      <c r="D15" s="657"/>
      <c r="E15" s="657"/>
      <c r="F15" s="657"/>
      <c r="G15" s="657"/>
      <c r="H15" s="657"/>
      <c r="I15" s="657"/>
      <c r="J15" s="658"/>
      <c r="K15" s="316"/>
      <c r="L15" s="250"/>
      <c r="M15" s="317"/>
      <c r="N15" s="316"/>
      <c r="O15" s="250"/>
      <c r="P15" s="250"/>
      <c r="Q15" s="656" t="s">
        <v>175</v>
      </c>
      <c r="R15" s="657"/>
      <c r="S15" s="657"/>
      <c r="T15" s="657"/>
      <c r="U15" s="657"/>
      <c r="V15" s="657"/>
      <c r="W15" s="657"/>
      <c r="X15" s="657"/>
      <c r="Y15" s="658"/>
      <c r="Z15" s="316"/>
      <c r="AA15" s="250"/>
      <c r="AB15" s="317"/>
      <c r="AC15" s="316"/>
      <c r="AD15" s="250"/>
      <c r="AE15" s="318"/>
      <c r="AF15" s="657" t="s">
        <v>158</v>
      </c>
      <c r="AG15" s="657"/>
      <c r="AH15" s="657"/>
      <c r="AI15" s="657"/>
      <c r="AJ15" s="657"/>
      <c r="AK15" s="657"/>
      <c r="AL15" s="657"/>
      <c r="AM15" s="657"/>
      <c r="AN15" s="658"/>
      <c r="AO15" s="316"/>
      <c r="AP15" s="250"/>
      <c r="AQ15" s="317"/>
      <c r="AR15" s="250"/>
      <c r="AS15" s="250"/>
      <c r="AT15" s="318"/>
      <c r="AU15" s="319"/>
      <c r="AV15" s="320"/>
      <c r="AW15" s="320"/>
      <c r="AX15" s="320"/>
      <c r="AY15" s="320"/>
      <c r="AZ15" s="320"/>
      <c r="BP15" s="158"/>
      <c r="BQ15" s="158"/>
      <c r="BR15" s="158"/>
      <c r="BS15" s="158"/>
      <c r="BT15" s="158"/>
      <c r="BU15" s="158"/>
      <c r="BV15" s="158"/>
      <c r="BW15" s="158"/>
    </row>
    <row r="16" spans="1:75" ht="20.100000000000001" customHeight="1">
      <c r="A16" s="656" t="s">
        <v>33</v>
      </c>
      <c r="B16" s="657"/>
      <c r="C16" s="657"/>
      <c r="D16" s="657"/>
      <c r="E16" s="657"/>
      <c r="F16" s="657"/>
      <c r="G16" s="657"/>
      <c r="H16" s="657"/>
      <c r="I16" s="657"/>
      <c r="J16" s="658"/>
      <c r="K16" s="316"/>
      <c r="L16" s="250"/>
      <c r="M16" s="250"/>
      <c r="N16" s="316"/>
      <c r="O16" s="250"/>
      <c r="P16" s="321"/>
      <c r="Q16" s="656" t="s">
        <v>145</v>
      </c>
      <c r="R16" s="657"/>
      <c r="S16" s="657"/>
      <c r="T16" s="657"/>
      <c r="U16" s="657"/>
      <c r="V16" s="657"/>
      <c r="W16" s="657"/>
      <c r="X16" s="657"/>
      <c r="Y16" s="658"/>
      <c r="Z16" s="316"/>
      <c r="AA16" s="250"/>
      <c r="AB16" s="317"/>
      <c r="AC16" s="316"/>
      <c r="AD16" s="250"/>
      <c r="AE16" s="318"/>
      <c r="AF16" s="657" t="s">
        <v>158</v>
      </c>
      <c r="AG16" s="657"/>
      <c r="AH16" s="657"/>
      <c r="AI16" s="657"/>
      <c r="AJ16" s="657"/>
      <c r="AK16" s="657"/>
      <c r="AL16" s="657"/>
      <c r="AM16" s="657"/>
      <c r="AN16" s="658"/>
      <c r="AO16" s="316"/>
      <c r="AP16" s="250"/>
      <c r="AQ16" s="317"/>
      <c r="AR16" s="250"/>
      <c r="AS16" s="250"/>
      <c r="AT16" s="318"/>
      <c r="AU16" s="256"/>
      <c r="AV16" s="135"/>
      <c r="AW16" s="135"/>
      <c r="AX16" s="135"/>
      <c r="AY16" s="135"/>
      <c r="AZ16" s="135"/>
      <c r="BP16" s="158"/>
      <c r="BQ16" s="158"/>
      <c r="BR16" s="158"/>
      <c r="BS16" s="158"/>
      <c r="BT16" s="158"/>
      <c r="BU16" s="158"/>
      <c r="BV16" s="158"/>
      <c r="BW16" s="158"/>
    </row>
    <row r="17" spans="1:75" ht="20.100000000000001" customHeight="1">
      <c r="A17" s="656" t="s">
        <v>34</v>
      </c>
      <c r="B17" s="657"/>
      <c r="C17" s="657"/>
      <c r="D17" s="657"/>
      <c r="E17" s="657"/>
      <c r="F17" s="657"/>
      <c r="G17" s="657"/>
      <c r="H17" s="657"/>
      <c r="I17" s="657"/>
      <c r="J17" s="658"/>
      <c r="K17" s="316"/>
      <c r="L17" s="250"/>
      <c r="M17" s="250"/>
      <c r="N17" s="316"/>
      <c r="O17" s="250"/>
      <c r="P17" s="321"/>
      <c r="Q17" s="656" t="s">
        <v>39</v>
      </c>
      <c r="R17" s="657"/>
      <c r="S17" s="657"/>
      <c r="T17" s="657"/>
      <c r="U17" s="657"/>
      <c r="V17" s="657"/>
      <c r="W17" s="657"/>
      <c r="X17" s="657"/>
      <c r="Y17" s="658"/>
      <c r="Z17" s="316"/>
      <c r="AA17" s="250"/>
      <c r="AB17" s="317"/>
      <c r="AC17" s="316"/>
      <c r="AD17" s="250"/>
      <c r="AE17" s="318"/>
      <c r="AF17" s="657" t="s">
        <v>158</v>
      </c>
      <c r="AG17" s="657"/>
      <c r="AH17" s="657"/>
      <c r="AI17" s="657"/>
      <c r="AJ17" s="657"/>
      <c r="AK17" s="657"/>
      <c r="AL17" s="657"/>
      <c r="AM17" s="657"/>
      <c r="AN17" s="658"/>
      <c r="AO17" s="316"/>
      <c r="AP17" s="250"/>
      <c r="AQ17" s="317"/>
      <c r="AR17" s="250"/>
      <c r="AS17" s="250"/>
      <c r="AT17" s="318"/>
      <c r="AU17" s="319"/>
      <c r="AV17" s="320"/>
      <c r="AW17" s="320"/>
      <c r="AX17" s="320"/>
      <c r="AY17" s="320"/>
      <c r="AZ17" s="320"/>
      <c r="BP17" s="158"/>
      <c r="BQ17" s="158"/>
      <c r="BR17" s="158"/>
      <c r="BS17" s="158"/>
      <c r="BT17" s="158"/>
      <c r="BU17" s="158"/>
      <c r="BV17" s="158"/>
      <c r="BW17" s="158"/>
    </row>
    <row r="18" spans="1:75" ht="20.100000000000001" customHeight="1">
      <c r="A18" s="656" t="s">
        <v>176</v>
      </c>
      <c r="B18" s="657"/>
      <c r="C18" s="657"/>
      <c r="D18" s="657"/>
      <c r="E18" s="657"/>
      <c r="F18" s="657"/>
      <c r="G18" s="657"/>
      <c r="H18" s="657"/>
      <c r="I18" s="657"/>
      <c r="J18" s="658"/>
      <c r="K18" s="316"/>
      <c r="L18" s="250"/>
      <c r="M18" s="250"/>
      <c r="N18" s="316"/>
      <c r="O18" s="250"/>
      <c r="P18" s="321"/>
      <c r="Q18" s="656" t="s">
        <v>158</v>
      </c>
      <c r="R18" s="657"/>
      <c r="S18" s="657"/>
      <c r="T18" s="657"/>
      <c r="U18" s="657"/>
      <c r="V18" s="657"/>
      <c r="W18" s="657"/>
      <c r="X18" s="657"/>
      <c r="Y18" s="658"/>
      <c r="Z18" s="316"/>
      <c r="AA18" s="250"/>
      <c r="AB18" s="317"/>
      <c r="AC18" s="316"/>
      <c r="AD18" s="250"/>
      <c r="AE18" s="318"/>
      <c r="AF18" s="657" t="s">
        <v>158</v>
      </c>
      <c r="AG18" s="657"/>
      <c r="AH18" s="657"/>
      <c r="AI18" s="657"/>
      <c r="AJ18" s="657"/>
      <c r="AK18" s="657"/>
      <c r="AL18" s="657"/>
      <c r="AM18" s="657"/>
      <c r="AN18" s="658"/>
      <c r="AO18" s="316"/>
      <c r="AP18" s="250"/>
      <c r="AQ18" s="317"/>
      <c r="AR18" s="250"/>
      <c r="AS18" s="250"/>
      <c r="AT18" s="318"/>
      <c r="AU18" s="319"/>
      <c r="AV18" s="319"/>
      <c r="AW18" s="319"/>
      <c r="AX18" s="319"/>
      <c r="AY18" s="319"/>
      <c r="AZ18" s="319"/>
    </row>
    <row r="19" spans="1:75" ht="20.100000000000001" customHeight="1">
      <c r="A19" s="656" t="s">
        <v>93</v>
      </c>
      <c r="B19" s="657"/>
      <c r="C19" s="657"/>
      <c r="D19" s="657"/>
      <c r="E19" s="657"/>
      <c r="F19" s="657"/>
      <c r="G19" s="657"/>
      <c r="H19" s="657"/>
      <c r="I19" s="657"/>
      <c r="J19" s="658"/>
      <c r="K19" s="316"/>
      <c r="L19" s="250"/>
      <c r="M19" s="250"/>
      <c r="N19" s="316"/>
      <c r="O19" s="250"/>
      <c r="P19" s="321"/>
      <c r="Q19" s="656" t="s">
        <v>158</v>
      </c>
      <c r="R19" s="657"/>
      <c r="S19" s="657"/>
      <c r="T19" s="657"/>
      <c r="U19" s="657"/>
      <c r="V19" s="657"/>
      <c r="W19" s="657"/>
      <c r="X19" s="657"/>
      <c r="Y19" s="658"/>
      <c r="Z19" s="316"/>
      <c r="AA19" s="250"/>
      <c r="AB19" s="317"/>
      <c r="AC19" s="316"/>
      <c r="AD19" s="250"/>
      <c r="AE19" s="318"/>
      <c r="AF19" s="657" t="s">
        <v>158</v>
      </c>
      <c r="AG19" s="657"/>
      <c r="AH19" s="657"/>
      <c r="AI19" s="657"/>
      <c r="AJ19" s="657"/>
      <c r="AK19" s="657"/>
      <c r="AL19" s="657"/>
      <c r="AM19" s="657"/>
      <c r="AN19" s="658"/>
      <c r="AO19" s="316"/>
      <c r="AP19" s="250"/>
      <c r="AQ19" s="317"/>
      <c r="AR19" s="250"/>
      <c r="AS19" s="250"/>
      <c r="AT19" s="318"/>
      <c r="AU19" s="319"/>
      <c r="AV19" s="319"/>
      <c r="AW19" s="319"/>
      <c r="AX19" s="319"/>
      <c r="AY19" s="319"/>
      <c r="AZ19" s="319"/>
      <c r="BA19" s="319"/>
      <c r="BB19" s="319"/>
      <c r="BC19" s="319"/>
      <c r="BD19" s="319"/>
      <c r="BE19" s="319"/>
      <c r="BF19" s="319"/>
      <c r="BG19" s="319"/>
      <c r="BH19" s="319"/>
      <c r="BI19" s="319"/>
    </row>
    <row r="20" spans="1:75" ht="20.100000000000001" customHeight="1" thickBot="1">
      <c r="A20" s="659" t="s">
        <v>158</v>
      </c>
      <c r="B20" s="660"/>
      <c r="C20" s="660"/>
      <c r="D20" s="660"/>
      <c r="E20" s="660"/>
      <c r="F20" s="660"/>
      <c r="G20" s="660"/>
      <c r="H20" s="660"/>
      <c r="I20" s="660"/>
      <c r="J20" s="660"/>
      <c r="K20" s="661"/>
      <c r="L20" s="662"/>
      <c r="M20" s="663"/>
      <c r="N20" s="661"/>
      <c r="O20" s="662"/>
      <c r="P20" s="662"/>
      <c r="Q20" s="656" t="s">
        <v>158</v>
      </c>
      <c r="R20" s="657"/>
      <c r="S20" s="657"/>
      <c r="T20" s="657"/>
      <c r="U20" s="657"/>
      <c r="V20" s="657"/>
      <c r="W20" s="657"/>
      <c r="X20" s="657"/>
      <c r="Y20" s="658"/>
      <c r="Z20" s="316"/>
      <c r="AA20" s="250"/>
      <c r="AB20" s="317"/>
      <c r="AC20" s="316"/>
      <c r="AD20" s="250"/>
      <c r="AE20" s="318"/>
      <c r="AF20" s="657" t="s">
        <v>158</v>
      </c>
      <c r="AG20" s="657"/>
      <c r="AH20" s="657"/>
      <c r="AI20" s="657"/>
      <c r="AJ20" s="657"/>
      <c r="AK20" s="657"/>
      <c r="AL20" s="657"/>
      <c r="AM20" s="657"/>
      <c r="AN20" s="658"/>
      <c r="AO20" s="316"/>
      <c r="AP20" s="250"/>
      <c r="AQ20" s="317"/>
      <c r="AR20" s="250"/>
      <c r="AS20" s="250"/>
      <c r="AT20" s="318"/>
      <c r="AU20" s="319"/>
      <c r="AV20" s="319"/>
      <c r="AW20" s="319"/>
      <c r="AX20" s="319"/>
      <c r="AY20" s="319"/>
      <c r="AZ20" s="319"/>
      <c r="BA20" s="319"/>
      <c r="BB20" s="319"/>
      <c r="BC20" s="319"/>
      <c r="BD20" s="319"/>
      <c r="BE20" s="319"/>
      <c r="BF20" s="319"/>
      <c r="BG20" s="319"/>
      <c r="BH20" s="319"/>
      <c r="BI20" s="319"/>
    </row>
    <row r="21" spans="1:75" ht="20.100000000000001" customHeight="1">
      <c r="A21" s="635" t="s">
        <v>100</v>
      </c>
      <c r="B21" s="636"/>
      <c r="C21" s="636"/>
      <c r="D21" s="636"/>
      <c r="E21" s="636"/>
      <c r="F21" s="636"/>
      <c r="G21" s="636"/>
      <c r="H21" s="636"/>
      <c r="I21" s="636"/>
      <c r="J21" s="636"/>
      <c r="K21" s="636"/>
      <c r="L21" s="636"/>
      <c r="M21" s="636"/>
      <c r="N21" s="636"/>
      <c r="O21" s="636"/>
      <c r="P21" s="637"/>
      <c r="Q21" s="656" t="s">
        <v>158</v>
      </c>
      <c r="R21" s="657"/>
      <c r="S21" s="657"/>
      <c r="T21" s="657"/>
      <c r="U21" s="657"/>
      <c r="V21" s="657"/>
      <c r="W21" s="657"/>
      <c r="X21" s="657"/>
      <c r="Y21" s="658"/>
      <c r="Z21" s="316"/>
      <c r="AA21" s="250"/>
      <c r="AB21" s="317"/>
      <c r="AC21" s="316"/>
      <c r="AD21" s="250"/>
      <c r="AE21" s="318"/>
      <c r="AF21" s="657" t="s">
        <v>158</v>
      </c>
      <c r="AG21" s="657"/>
      <c r="AH21" s="657"/>
      <c r="AI21" s="657"/>
      <c r="AJ21" s="657"/>
      <c r="AK21" s="657"/>
      <c r="AL21" s="657"/>
      <c r="AM21" s="657"/>
      <c r="AN21" s="658"/>
      <c r="AO21" s="316"/>
      <c r="AP21" s="250"/>
      <c r="AQ21" s="317"/>
      <c r="AR21" s="250"/>
      <c r="AS21" s="250"/>
      <c r="AT21" s="318"/>
      <c r="AU21" s="319"/>
      <c r="AV21" s="319"/>
      <c r="AW21" s="319"/>
      <c r="AX21" s="319"/>
      <c r="AY21" s="319"/>
      <c r="AZ21" s="319"/>
      <c r="BA21" s="319"/>
      <c r="BB21" s="319"/>
      <c r="BC21" s="319"/>
      <c r="BD21" s="319"/>
      <c r="BE21" s="319"/>
      <c r="BF21" s="319"/>
      <c r="BG21" s="319"/>
      <c r="BH21" s="319"/>
      <c r="BI21" s="319"/>
    </row>
    <row r="22" spans="1:75" ht="20.100000000000001" customHeight="1" thickBot="1">
      <c r="A22" s="655" t="s">
        <v>59</v>
      </c>
      <c r="B22" s="650"/>
      <c r="C22" s="650"/>
      <c r="D22" s="650"/>
      <c r="E22" s="650"/>
      <c r="F22" s="650"/>
      <c r="G22" s="650"/>
      <c r="H22" s="650"/>
      <c r="I22" s="650"/>
      <c r="J22" s="651"/>
      <c r="K22" s="652" t="s">
        <v>61</v>
      </c>
      <c r="L22" s="650"/>
      <c r="M22" s="651"/>
      <c r="N22" s="652" t="s">
        <v>99</v>
      </c>
      <c r="O22" s="650"/>
      <c r="P22" s="653"/>
      <c r="Q22" s="656" t="s">
        <v>158</v>
      </c>
      <c r="R22" s="657"/>
      <c r="S22" s="657"/>
      <c r="T22" s="657"/>
      <c r="U22" s="657"/>
      <c r="V22" s="657"/>
      <c r="W22" s="657"/>
      <c r="X22" s="657"/>
      <c r="Y22" s="658"/>
      <c r="Z22" s="316"/>
      <c r="AA22" s="250"/>
      <c r="AB22" s="317"/>
      <c r="AC22" s="316"/>
      <c r="AD22" s="250"/>
      <c r="AE22" s="318"/>
      <c r="AF22" s="657" t="s">
        <v>158</v>
      </c>
      <c r="AG22" s="657"/>
      <c r="AH22" s="657"/>
      <c r="AI22" s="657"/>
      <c r="AJ22" s="657"/>
      <c r="AK22" s="657"/>
      <c r="AL22" s="657"/>
      <c r="AM22" s="657"/>
      <c r="AN22" s="658"/>
      <c r="AO22" s="316"/>
      <c r="AP22" s="250"/>
      <c r="AQ22" s="317"/>
      <c r="AR22" s="250"/>
      <c r="AS22" s="250"/>
      <c r="AT22" s="318"/>
      <c r="AU22" s="319"/>
      <c r="AV22" s="319"/>
      <c r="AW22" s="319"/>
      <c r="AX22" s="319"/>
      <c r="AY22" s="319"/>
      <c r="AZ22" s="319"/>
      <c r="BA22" s="319"/>
      <c r="BB22" s="319"/>
      <c r="BC22" s="319"/>
      <c r="BD22" s="319"/>
      <c r="BE22" s="319"/>
      <c r="BF22" s="319"/>
      <c r="BG22" s="319"/>
      <c r="BH22" s="319"/>
      <c r="BI22" s="319"/>
    </row>
    <row r="23" spans="1:75" ht="20.100000000000001" customHeight="1">
      <c r="A23" s="654" t="s">
        <v>177</v>
      </c>
      <c r="B23" s="463"/>
      <c r="C23" s="463"/>
      <c r="D23" s="463"/>
      <c r="E23" s="463"/>
      <c r="F23" s="463"/>
      <c r="G23" s="463"/>
      <c r="H23" s="463"/>
      <c r="I23" s="463"/>
      <c r="J23" s="464"/>
      <c r="K23" s="314"/>
      <c r="L23" s="247"/>
      <c r="M23" s="315"/>
      <c r="N23" s="247"/>
      <c r="O23" s="322"/>
      <c r="P23" s="247"/>
      <c r="Q23" s="656" t="s">
        <v>158</v>
      </c>
      <c r="R23" s="657"/>
      <c r="S23" s="657"/>
      <c r="T23" s="657"/>
      <c r="U23" s="657"/>
      <c r="V23" s="657"/>
      <c r="W23" s="657"/>
      <c r="X23" s="657"/>
      <c r="Y23" s="658"/>
      <c r="Z23" s="316"/>
      <c r="AA23" s="250"/>
      <c r="AB23" s="317"/>
      <c r="AC23" s="316"/>
      <c r="AD23" s="250"/>
      <c r="AE23" s="318"/>
      <c r="AF23" s="657" t="s">
        <v>158</v>
      </c>
      <c r="AG23" s="657"/>
      <c r="AH23" s="657"/>
      <c r="AI23" s="657"/>
      <c r="AJ23" s="657"/>
      <c r="AK23" s="657"/>
      <c r="AL23" s="657"/>
      <c r="AM23" s="657"/>
      <c r="AN23" s="658"/>
      <c r="AO23" s="316"/>
      <c r="AP23" s="250"/>
      <c r="AQ23" s="317"/>
      <c r="AR23" s="250"/>
      <c r="AS23" s="250"/>
      <c r="AT23" s="323"/>
      <c r="AU23" s="319"/>
      <c r="AV23" s="319"/>
      <c r="AW23" s="319"/>
      <c r="AX23" s="319"/>
      <c r="AY23" s="319"/>
      <c r="AZ23" s="319"/>
      <c r="BA23" s="319"/>
      <c r="BB23" s="319"/>
      <c r="BC23" s="319"/>
      <c r="BD23" s="319"/>
      <c r="BE23" s="319"/>
      <c r="BF23" s="319"/>
      <c r="BG23" s="319"/>
      <c r="BH23" s="319"/>
      <c r="BI23" s="319"/>
    </row>
    <row r="24" spans="1:75" ht="20.100000000000001" customHeight="1">
      <c r="A24" s="654" t="s">
        <v>178</v>
      </c>
      <c r="B24" s="463"/>
      <c r="C24" s="463"/>
      <c r="D24" s="463"/>
      <c r="E24" s="463"/>
      <c r="F24" s="463"/>
      <c r="G24" s="463"/>
      <c r="H24" s="463"/>
      <c r="I24" s="463"/>
      <c r="J24" s="464"/>
      <c r="K24" s="316"/>
      <c r="L24" s="250"/>
      <c r="M24" s="317"/>
      <c r="N24" s="250"/>
      <c r="O24" s="321"/>
      <c r="P24" s="321"/>
      <c r="Q24" s="656" t="s">
        <v>158</v>
      </c>
      <c r="R24" s="657"/>
      <c r="S24" s="657"/>
      <c r="T24" s="657"/>
      <c r="U24" s="657"/>
      <c r="V24" s="657"/>
      <c r="W24" s="657"/>
      <c r="X24" s="657"/>
      <c r="Y24" s="658"/>
      <c r="Z24" s="316"/>
      <c r="AA24" s="250"/>
      <c r="AB24" s="317"/>
      <c r="AC24" s="316"/>
      <c r="AD24" s="250"/>
      <c r="AE24" s="318"/>
      <c r="AF24" s="657" t="s">
        <v>158</v>
      </c>
      <c r="AG24" s="657"/>
      <c r="AH24" s="657"/>
      <c r="AI24" s="657"/>
      <c r="AJ24" s="657"/>
      <c r="AK24" s="657"/>
      <c r="AL24" s="657"/>
      <c r="AM24" s="657"/>
      <c r="AN24" s="658"/>
      <c r="AO24" s="316"/>
      <c r="AP24" s="250"/>
      <c r="AQ24" s="317"/>
      <c r="AR24" s="250"/>
      <c r="AS24" s="250"/>
      <c r="AT24" s="323"/>
      <c r="AU24" s="319"/>
      <c r="AV24" s="319"/>
      <c r="AW24" s="319"/>
      <c r="AX24" s="319"/>
      <c r="AY24" s="319"/>
      <c r="AZ24" s="319"/>
      <c r="BA24" s="319"/>
      <c r="BB24" s="319"/>
      <c r="BC24" s="319"/>
      <c r="BD24" s="319"/>
    </row>
    <row r="25" spans="1:75" ht="20.100000000000001" customHeight="1">
      <c r="A25" s="654" t="s">
        <v>35</v>
      </c>
      <c r="B25" s="463"/>
      <c r="C25" s="463"/>
      <c r="D25" s="463"/>
      <c r="E25" s="463"/>
      <c r="F25" s="463"/>
      <c r="G25" s="463"/>
      <c r="H25" s="463"/>
      <c r="I25" s="463"/>
      <c r="J25" s="464"/>
      <c r="K25" s="316"/>
      <c r="L25" s="250"/>
      <c r="M25" s="315"/>
      <c r="N25" s="247"/>
      <c r="O25" s="322"/>
      <c r="P25" s="247"/>
      <c r="Q25" s="656" t="s">
        <v>158</v>
      </c>
      <c r="R25" s="657"/>
      <c r="S25" s="657"/>
      <c r="T25" s="657"/>
      <c r="U25" s="657"/>
      <c r="V25" s="657"/>
      <c r="W25" s="657"/>
      <c r="X25" s="657"/>
      <c r="Y25" s="658"/>
      <c r="Z25" s="316"/>
      <c r="AA25" s="250"/>
      <c r="AB25" s="317"/>
      <c r="AC25" s="316"/>
      <c r="AD25" s="250"/>
      <c r="AE25" s="318"/>
      <c r="AF25" s="657" t="s">
        <v>158</v>
      </c>
      <c r="AG25" s="657"/>
      <c r="AH25" s="657"/>
      <c r="AI25" s="657"/>
      <c r="AJ25" s="657"/>
      <c r="AK25" s="657"/>
      <c r="AL25" s="657"/>
      <c r="AM25" s="657"/>
      <c r="AN25" s="658"/>
      <c r="AO25" s="316"/>
      <c r="AP25" s="250"/>
      <c r="AQ25" s="317"/>
      <c r="AR25" s="250"/>
      <c r="AS25" s="250"/>
      <c r="AT25" s="323"/>
      <c r="AU25" s="319"/>
      <c r="AV25" s="319"/>
      <c r="AW25" s="319"/>
      <c r="AX25" s="319"/>
      <c r="AY25" s="319"/>
      <c r="AZ25" s="319"/>
      <c r="BA25" s="319"/>
      <c r="BB25" s="319"/>
      <c r="BC25" s="319"/>
      <c r="BD25" s="319"/>
      <c r="BE25" s="234"/>
      <c r="BF25" s="234"/>
      <c r="BG25" s="234"/>
      <c r="BH25" s="234"/>
      <c r="BI25" s="234"/>
      <c r="BJ25" s="234"/>
      <c r="BK25" s="234"/>
      <c r="BL25" s="234"/>
      <c r="BM25" s="234"/>
      <c r="BN25" s="234"/>
      <c r="BO25" s="234"/>
      <c r="BP25" s="234"/>
      <c r="BQ25" s="234"/>
      <c r="BR25" s="234"/>
      <c r="BS25" s="234"/>
      <c r="BT25" s="234"/>
      <c r="BU25" s="234"/>
      <c r="BV25" s="234"/>
    </row>
    <row r="26" spans="1:75" ht="20.100000000000001" customHeight="1">
      <c r="A26" s="654" t="s">
        <v>175</v>
      </c>
      <c r="B26" s="463"/>
      <c r="C26" s="463"/>
      <c r="D26" s="463"/>
      <c r="E26" s="463"/>
      <c r="F26" s="463"/>
      <c r="G26" s="463"/>
      <c r="H26" s="463"/>
      <c r="I26" s="463"/>
      <c r="J26" s="464"/>
      <c r="K26" s="316"/>
      <c r="L26" s="250"/>
      <c r="M26" s="317"/>
      <c r="N26" s="250"/>
      <c r="O26" s="321"/>
      <c r="P26" s="321"/>
      <c r="Q26" s="656" t="s">
        <v>158</v>
      </c>
      <c r="R26" s="657"/>
      <c r="S26" s="657"/>
      <c r="T26" s="657"/>
      <c r="U26" s="657"/>
      <c r="V26" s="657"/>
      <c r="W26" s="657"/>
      <c r="X26" s="657"/>
      <c r="Y26" s="658"/>
      <c r="Z26" s="316"/>
      <c r="AA26" s="250"/>
      <c r="AB26" s="317"/>
      <c r="AC26" s="250"/>
      <c r="AD26" s="250"/>
      <c r="AE26" s="318"/>
      <c r="AF26" s="657" t="s">
        <v>158</v>
      </c>
      <c r="AG26" s="657"/>
      <c r="AH26" s="657"/>
      <c r="AI26" s="657"/>
      <c r="AJ26" s="657"/>
      <c r="AK26" s="657"/>
      <c r="AL26" s="657"/>
      <c r="AM26" s="657"/>
      <c r="AN26" s="658"/>
      <c r="AO26" s="316"/>
      <c r="AP26" s="250"/>
      <c r="AQ26" s="317"/>
      <c r="AR26" s="250"/>
      <c r="AS26" s="250"/>
      <c r="AT26" s="318"/>
      <c r="AU26" s="319"/>
      <c r="AV26" s="319"/>
      <c r="AW26" s="319"/>
      <c r="AX26" s="319"/>
      <c r="AY26" s="319"/>
      <c r="AZ26" s="319"/>
      <c r="BA26" s="319"/>
      <c r="BB26" s="319"/>
      <c r="BC26" s="319"/>
      <c r="BD26" s="319"/>
      <c r="BE26" s="234"/>
      <c r="BF26" s="234"/>
      <c r="BG26" s="234"/>
      <c r="BH26" s="234"/>
      <c r="BI26" s="234"/>
      <c r="BJ26" s="234"/>
      <c r="BK26" s="234"/>
      <c r="BL26" s="234"/>
      <c r="BM26" s="234"/>
      <c r="BN26" s="234"/>
      <c r="BO26" s="234"/>
      <c r="BP26" s="234"/>
      <c r="BQ26" s="234"/>
      <c r="BR26" s="234"/>
      <c r="BS26" s="234"/>
      <c r="BT26" s="234"/>
      <c r="BU26" s="234"/>
      <c r="BV26" s="234"/>
    </row>
    <row r="27" spans="1:75" ht="20.100000000000001" customHeight="1">
      <c r="A27" s="654" t="s">
        <v>117</v>
      </c>
      <c r="B27" s="463"/>
      <c r="C27" s="463"/>
      <c r="D27" s="463"/>
      <c r="E27" s="463"/>
      <c r="F27" s="463"/>
      <c r="G27" s="463"/>
      <c r="H27" s="463"/>
      <c r="I27" s="463"/>
      <c r="J27" s="464"/>
      <c r="K27" s="316"/>
      <c r="L27" s="250"/>
      <c r="M27" s="317"/>
      <c r="N27" s="250"/>
      <c r="O27" s="321"/>
      <c r="P27" s="321"/>
      <c r="Q27" s="656" t="s">
        <v>158</v>
      </c>
      <c r="R27" s="657"/>
      <c r="S27" s="657"/>
      <c r="T27" s="657"/>
      <c r="U27" s="657"/>
      <c r="V27" s="657"/>
      <c r="W27" s="657"/>
      <c r="X27" s="657"/>
      <c r="Y27" s="658"/>
      <c r="Z27" s="316"/>
      <c r="AA27" s="250"/>
      <c r="AB27" s="317"/>
      <c r="AC27" s="250"/>
      <c r="AD27" s="250"/>
      <c r="AE27" s="323"/>
      <c r="AF27" s="657" t="s">
        <v>158</v>
      </c>
      <c r="AG27" s="657"/>
      <c r="AH27" s="657"/>
      <c r="AI27" s="657"/>
      <c r="AJ27" s="657"/>
      <c r="AK27" s="657"/>
      <c r="AL27" s="657"/>
      <c r="AM27" s="657"/>
      <c r="AN27" s="658"/>
      <c r="AO27" s="316"/>
      <c r="AP27" s="250"/>
      <c r="AQ27" s="317"/>
      <c r="AR27" s="250"/>
      <c r="AS27" s="250"/>
      <c r="AT27" s="318"/>
      <c r="AU27" s="319"/>
      <c r="AV27" s="319"/>
      <c r="AW27" s="319"/>
      <c r="AX27" s="319"/>
      <c r="AY27" s="319"/>
      <c r="AZ27" s="319"/>
      <c r="BA27" s="319"/>
      <c r="BB27" s="319"/>
      <c r="BC27" s="319"/>
      <c r="BD27" s="319"/>
      <c r="BE27" s="234"/>
      <c r="BF27" s="234"/>
      <c r="BG27" s="234"/>
      <c r="BH27" s="234"/>
      <c r="BI27" s="234"/>
      <c r="BJ27" s="234"/>
      <c r="BK27" s="234"/>
      <c r="BL27" s="234"/>
      <c r="BM27" s="234"/>
      <c r="BN27" s="234"/>
      <c r="BO27" s="234"/>
      <c r="BP27" s="234"/>
      <c r="BQ27" s="234"/>
      <c r="BR27" s="234"/>
      <c r="BS27" s="234"/>
      <c r="BT27" s="234"/>
      <c r="BU27" s="234"/>
      <c r="BV27" s="234"/>
    </row>
    <row r="28" spans="1:75" ht="20.100000000000001" customHeight="1" thickBot="1">
      <c r="A28" s="654" t="s">
        <v>179</v>
      </c>
      <c r="B28" s="463"/>
      <c r="C28" s="463"/>
      <c r="D28" s="463"/>
      <c r="E28" s="463"/>
      <c r="F28" s="463"/>
      <c r="G28" s="463"/>
      <c r="H28" s="463"/>
      <c r="I28" s="463"/>
      <c r="J28" s="464"/>
      <c r="K28" s="316"/>
      <c r="L28" s="250"/>
      <c r="M28" s="317"/>
      <c r="N28" s="250"/>
      <c r="O28" s="321"/>
      <c r="P28" s="321"/>
      <c r="Q28" s="659" t="s">
        <v>158</v>
      </c>
      <c r="R28" s="660"/>
      <c r="S28" s="660"/>
      <c r="T28" s="660"/>
      <c r="U28" s="660"/>
      <c r="V28" s="660"/>
      <c r="W28" s="660"/>
      <c r="X28" s="660"/>
      <c r="Y28" s="664"/>
      <c r="Z28" s="324"/>
      <c r="AA28" s="253"/>
      <c r="AB28" s="325"/>
      <c r="AC28" s="253"/>
      <c r="AD28" s="253"/>
      <c r="AE28" s="326"/>
      <c r="AF28" s="657" t="s">
        <v>158</v>
      </c>
      <c r="AG28" s="657"/>
      <c r="AH28" s="657"/>
      <c r="AI28" s="657"/>
      <c r="AJ28" s="657"/>
      <c r="AK28" s="657"/>
      <c r="AL28" s="657"/>
      <c r="AM28" s="657"/>
      <c r="AN28" s="658"/>
      <c r="AO28" s="316"/>
      <c r="AP28" s="250"/>
      <c r="AQ28" s="317"/>
      <c r="AR28" s="250"/>
      <c r="AS28" s="250"/>
      <c r="AT28" s="318"/>
      <c r="AU28" s="311"/>
      <c r="AV28" s="311"/>
      <c r="AW28" s="311"/>
      <c r="AX28" s="311"/>
      <c r="AY28" s="311"/>
      <c r="AZ28" s="311"/>
      <c r="BA28" s="311"/>
      <c r="BB28" s="311"/>
      <c r="BC28" s="311"/>
      <c r="BD28" s="311"/>
      <c r="BE28" s="327"/>
      <c r="BF28" s="327"/>
      <c r="BG28" s="327"/>
      <c r="BH28" s="327"/>
      <c r="BI28" s="327"/>
      <c r="BJ28" s="327"/>
      <c r="BK28" s="327"/>
      <c r="BL28" s="327"/>
      <c r="BM28" s="327"/>
      <c r="BN28" s="327"/>
      <c r="BO28" s="327"/>
      <c r="BP28" s="327"/>
      <c r="BQ28" s="327"/>
      <c r="BR28" s="327"/>
      <c r="BS28" s="327"/>
      <c r="BT28" s="311"/>
      <c r="BU28" s="311"/>
      <c r="BV28" s="311"/>
    </row>
    <row r="29" spans="1:75" ht="20.100000000000001" customHeight="1">
      <c r="A29" s="654" t="s">
        <v>118</v>
      </c>
      <c r="B29" s="463"/>
      <c r="C29" s="463"/>
      <c r="D29" s="463"/>
      <c r="E29" s="463"/>
      <c r="F29" s="463"/>
      <c r="G29" s="463"/>
      <c r="H29" s="463"/>
      <c r="I29" s="463"/>
      <c r="J29" s="464"/>
      <c r="K29" s="316"/>
      <c r="L29" s="250"/>
      <c r="M29" s="317"/>
      <c r="N29" s="250"/>
      <c r="O29" s="321"/>
      <c r="P29" s="321"/>
      <c r="Q29" s="635" t="s">
        <v>98</v>
      </c>
      <c r="R29" s="636"/>
      <c r="S29" s="636"/>
      <c r="T29" s="636"/>
      <c r="U29" s="636"/>
      <c r="V29" s="636"/>
      <c r="W29" s="636"/>
      <c r="X29" s="636"/>
      <c r="Y29" s="636"/>
      <c r="Z29" s="636"/>
      <c r="AA29" s="636"/>
      <c r="AB29" s="636"/>
      <c r="AC29" s="636"/>
      <c r="AD29" s="636"/>
      <c r="AE29" s="637"/>
      <c r="AF29" s="657" t="s">
        <v>158</v>
      </c>
      <c r="AG29" s="657"/>
      <c r="AH29" s="657"/>
      <c r="AI29" s="657"/>
      <c r="AJ29" s="657"/>
      <c r="AK29" s="657"/>
      <c r="AL29" s="657"/>
      <c r="AM29" s="657"/>
      <c r="AN29" s="658"/>
      <c r="AO29" s="316"/>
      <c r="AP29" s="250"/>
      <c r="AQ29" s="317"/>
      <c r="AR29" s="250"/>
      <c r="AS29" s="250"/>
      <c r="AT29" s="318"/>
      <c r="AU29" s="256"/>
      <c r="AV29" s="256"/>
      <c r="AW29" s="256"/>
      <c r="AX29" s="256"/>
      <c r="AY29" s="256"/>
      <c r="AZ29" s="256"/>
      <c r="BA29" s="256"/>
      <c r="BB29" s="256"/>
      <c r="BC29" s="256"/>
      <c r="BD29" s="256"/>
      <c r="BE29" s="234"/>
      <c r="BF29" s="234"/>
      <c r="BG29" s="234"/>
      <c r="BH29" s="234"/>
      <c r="BI29" s="234"/>
      <c r="BJ29" s="234"/>
      <c r="BK29" s="234"/>
      <c r="BL29" s="234"/>
      <c r="BM29" s="256"/>
      <c r="BN29" s="256"/>
      <c r="BO29" s="256"/>
      <c r="BP29" s="256"/>
      <c r="BQ29" s="256"/>
      <c r="BR29" s="256"/>
      <c r="BS29" s="256"/>
      <c r="BT29" s="256"/>
      <c r="BU29" s="256"/>
      <c r="BV29" s="256"/>
    </row>
    <row r="30" spans="1:75" ht="20.100000000000001" customHeight="1" thickBot="1">
      <c r="A30" s="654" t="s">
        <v>180</v>
      </c>
      <c r="B30" s="463"/>
      <c r="C30" s="463"/>
      <c r="D30" s="463"/>
      <c r="E30" s="463"/>
      <c r="F30" s="463"/>
      <c r="G30" s="463"/>
      <c r="H30" s="463"/>
      <c r="I30" s="463"/>
      <c r="J30" s="464"/>
      <c r="K30" s="316"/>
      <c r="L30" s="250"/>
      <c r="M30" s="317"/>
      <c r="N30" s="250"/>
      <c r="O30" s="321"/>
      <c r="P30" s="321"/>
      <c r="Q30" s="655" t="s">
        <v>59</v>
      </c>
      <c r="R30" s="650"/>
      <c r="S30" s="650"/>
      <c r="T30" s="650"/>
      <c r="U30" s="650"/>
      <c r="V30" s="650"/>
      <c r="W30" s="650"/>
      <c r="X30" s="650"/>
      <c r="Y30" s="651"/>
      <c r="Z30" s="652" t="s">
        <v>61</v>
      </c>
      <c r="AA30" s="650"/>
      <c r="AB30" s="651"/>
      <c r="AC30" s="652" t="s">
        <v>99</v>
      </c>
      <c r="AD30" s="650"/>
      <c r="AE30" s="653"/>
      <c r="AF30" s="657" t="s">
        <v>158</v>
      </c>
      <c r="AG30" s="657"/>
      <c r="AH30" s="657"/>
      <c r="AI30" s="657"/>
      <c r="AJ30" s="657"/>
      <c r="AK30" s="657"/>
      <c r="AL30" s="657"/>
      <c r="AM30" s="657"/>
      <c r="AN30" s="658"/>
      <c r="AO30" s="314"/>
      <c r="AP30" s="247"/>
      <c r="AQ30" s="247"/>
      <c r="AR30" s="314"/>
      <c r="AS30" s="247"/>
      <c r="AT30" s="328"/>
      <c r="AU30" s="319"/>
      <c r="AV30" s="319"/>
      <c r="AW30" s="319"/>
      <c r="AX30" s="319"/>
      <c r="AY30" s="319"/>
      <c r="AZ30" s="319"/>
      <c r="BA30" s="319"/>
      <c r="BB30" s="319"/>
      <c r="BC30" s="319"/>
      <c r="BD30" s="319"/>
      <c r="BE30" s="234"/>
      <c r="BF30" s="234"/>
      <c r="BG30" s="234"/>
      <c r="BH30" s="234"/>
      <c r="BI30" s="234"/>
      <c r="BJ30" s="234"/>
      <c r="BK30" s="234"/>
      <c r="BL30" s="234"/>
      <c r="BM30" s="256"/>
      <c r="BN30" s="256"/>
      <c r="BO30" s="256"/>
      <c r="BP30" s="256"/>
      <c r="BQ30" s="256"/>
      <c r="BR30" s="319"/>
      <c r="BS30" s="319"/>
      <c r="BT30" s="319"/>
      <c r="BU30" s="319"/>
      <c r="BV30" s="319"/>
    </row>
    <row r="31" spans="1:75" ht="20.100000000000001" customHeight="1">
      <c r="A31" s="654" t="s">
        <v>181</v>
      </c>
      <c r="B31" s="463"/>
      <c r="C31" s="463"/>
      <c r="D31" s="463"/>
      <c r="E31" s="463"/>
      <c r="F31" s="463"/>
      <c r="G31" s="463"/>
      <c r="H31" s="463"/>
      <c r="I31" s="463"/>
      <c r="J31" s="464"/>
      <c r="K31" s="316"/>
      <c r="L31" s="250"/>
      <c r="M31" s="317"/>
      <c r="N31" s="250"/>
      <c r="O31" s="321"/>
      <c r="P31" s="321"/>
      <c r="Q31" s="654" t="s">
        <v>119</v>
      </c>
      <c r="R31" s="463"/>
      <c r="S31" s="463"/>
      <c r="T31" s="463"/>
      <c r="U31" s="463"/>
      <c r="V31" s="463"/>
      <c r="W31" s="463"/>
      <c r="X31" s="463"/>
      <c r="Y31" s="464"/>
      <c r="Z31" s="314"/>
      <c r="AA31" s="247"/>
      <c r="AB31" s="315"/>
      <c r="AC31" s="247"/>
      <c r="AD31" s="247"/>
      <c r="AE31" s="328"/>
      <c r="AF31" s="657" t="s">
        <v>158</v>
      </c>
      <c r="AG31" s="657"/>
      <c r="AH31" s="657"/>
      <c r="AI31" s="657"/>
      <c r="AJ31" s="657"/>
      <c r="AK31" s="657"/>
      <c r="AL31" s="657"/>
      <c r="AM31" s="657"/>
      <c r="AN31" s="658"/>
      <c r="AO31" s="314"/>
      <c r="AP31" s="247"/>
      <c r="AQ31" s="247"/>
      <c r="AR31" s="314"/>
      <c r="AS31" s="247"/>
      <c r="AT31" s="328"/>
      <c r="AU31" s="256"/>
      <c r="AV31" s="256"/>
      <c r="AW31" s="256"/>
      <c r="AX31" s="256"/>
      <c r="AY31" s="256"/>
      <c r="AZ31" s="256"/>
      <c r="BP31" s="256"/>
      <c r="BQ31" s="256"/>
      <c r="BR31" s="256"/>
      <c r="BS31" s="256"/>
      <c r="BT31" s="256"/>
      <c r="BU31" s="256"/>
      <c r="BV31" s="256"/>
    </row>
    <row r="32" spans="1:75" ht="20.100000000000001" customHeight="1">
      <c r="A32" s="654" t="s">
        <v>158</v>
      </c>
      <c r="B32" s="463"/>
      <c r="C32" s="463"/>
      <c r="D32" s="463"/>
      <c r="E32" s="463"/>
      <c r="F32" s="463"/>
      <c r="G32" s="463"/>
      <c r="H32" s="463"/>
      <c r="I32" s="463"/>
      <c r="J32" s="464"/>
      <c r="K32" s="316"/>
      <c r="L32" s="250"/>
      <c r="M32" s="317"/>
      <c r="N32" s="250"/>
      <c r="O32" s="321"/>
      <c r="P32" s="321"/>
      <c r="Q32" s="656" t="s">
        <v>41</v>
      </c>
      <c r="R32" s="657"/>
      <c r="S32" s="657"/>
      <c r="T32" s="657"/>
      <c r="U32" s="657"/>
      <c r="V32" s="657"/>
      <c r="W32" s="657"/>
      <c r="X32" s="657"/>
      <c r="Y32" s="658"/>
      <c r="Z32" s="316"/>
      <c r="AA32" s="250"/>
      <c r="AB32" s="317"/>
      <c r="AC32" s="250"/>
      <c r="AD32" s="250"/>
      <c r="AE32" s="323"/>
      <c r="AF32" s="657" t="s">
        <v>158</v>
      </c>
      <c r="AG32" s="657"/>
      <c r="AH32" s="657"/>
      <c r="AI32" s="657"/>
      <c r="AJ32" s="657"/>
      <c r="AK32" s="657"/>
      <c r="AL32" s="657"/>
      <c r="AM32" s="657"/>
      <c r="AN32" s="658"/>
      <c r="AO32" s="314"/>
      <c r="AP32" s="247"/>
      <c r="AQ32" s="247"/>
      <c r="AR32" s="314"/>
      <c r="AS32" s="247"/>
      <c r="AT32" s="328"/>
      <c r="AU32" s="256"/>
      <c r="AV32" s="256"/>
      <c r="AW32" s="256"/>
      <c r="AX32" s="256"/>
      <c r="AY32" s="256"/>
      <c r="AZ32" s="256"/>
      <c r="BP32" s="256"/>
      <c r="BQ32" s="256"/>
      <c r="BR32" s="319"/>
      <c r="BS32" s="319"/>
      <c r="BT32" s="319"/>
      <c r="BU32" s="319"/>
      <c r="BV32" s="319"/>
    </row>
    <row r="33" spans="1:74" ht="20.100000000000001" customHeight="1">
      <c r="A33" s="654" t="s">
        <v>158</v>
      </c>
      <c r="B33" s="463"/>
      <c r="C33" s="463"/>
      <c r="D33" s="463"/>
      <c r="E33" s="463"/>
      <c r="F33" s="463"/>
      <c r="G33" s="463"/>
      <c r="H33" s="463"/>
      <c r="I33" s="463"/>
      <c r="J33" s="464"/>
      <c r="K33" s="316"/>
      <c r="L33" s="250"/>
      <c r="M33" s="317"/>
      <c r="N33" s="250"/>
      <c r="O33" s="321"/>
      <c r="P33" s="321"/>
      <c r="Q33" s="656" t="s">
        <v>120</v>
      </c>
      <c r="R33" s="657"/>
      <c r="S33" s="657"/>
      <c r="T33" s="657"/>
      <c r="U33" s="657"/>
      <c r="V33" s="657"/>
      <c r="W33" s="657"/>
      <c r="X33" s="657"/>
      <c r="Y33" s="658"/>
      <c r="Z33" s="316"/>
      <c r="AA33" s="250"/>
      <c r="AB33" s="317"/>
      <c r="AC33" s="250"/>
      <c r="AD33" s="250"/>
      <c r="AE33" s="318"/>
      <c r="AF33" s="657" t="s">
        <v>158</v>
      </c>
      <c r="AG33" s="657"/>
      <c r="AH33" s="657"/>
      <c r="AI33" s="657"/>
      <c r="AJ33" s="657"/>
      <c r="AK33" s="657"/>
      <c r="AL33" s="657"/>
      <c r="AM33" s="657"/>
      <c r="AN33" s="658"/>
      <c r="AO33" s="314"/>
      <c r="AP33" s="247"/>
      <c r="AQ33" s="247"/>
      <c r="AR33" s="314"/>
      <c r="AS33" s="247"/>
      <c r="AT33" s="328"/>
      <c r="AU33" s="256"/>
      <c r="AV33" s="256"/>
      <c r="AW33" s="256"/>
      <c r="AX33" s="256"/>
      <c r="AY33" s="256"/>
      <c r="AZ33" s="256"/>
      <c r="BP33" s="256"/>
      <c r="BQ33" s="256"/>
      <c r="BR33" s="319"/>
      <c r="BS33" s="319"/>
      <c r="BT33" s="319"/>
      <c r="BU33" s="319"/>
      <c r="BV33" s="319"/>
    </row>
    <row r="34" spans="1:74" ht="20.100000000000001" customHeight="1">
      <c r="A34" s="654" t="s">
        <v>158</v>
      </c>
      <c r="B34" s="463"/>
      <c r="C34" s="463"/>
      <c r="D34" s="463"/>
      <c r="E34" s="463"/>
      <c r="F34" s="463"/>
      <c r="G34" s="463"/>
      <c r="H34" s="463"/>
      <c r="I34" s="463"/>
      <c r="J34" s="464"/>
      <c r="K34" s="316"/>
      <c r="L34" s="250"/>
      <c r="M34" s="317"/>
      <c r="N34" s="250"/>
      <c r="O34" s="321"/>
      <c r="P34" s="321"/>
      <c r="Q34" s="656" t="s">
        <v>121</v>
      </c>
      <c r="R34" s="657"/>
      <c r="S34" s="657"/>
      <c r="T34" s="657"/>
      <c r="U34" s="657"/>
      <c r="V34" s="657"/>
      <c r="W34" s="657"/>
      <c r="X34" s="657"/>
      <c r="Y34" s="658"/>
      <c r="Z34" s="316"/>
      <c r="AA34" s="250"/>
      <c r="AB34" s="317"/>
      <c r="AC34" s="250"/>
      <c r="AD34" s="250"/>
      <c r="AE34" s="323"/>
      <c r="AF34" s="657" t="s">
        <v>158</v>
      </c>
      <c r="AG34" s="657"/>
      <c r="AH34" s="657"/>
      <c r="AI34" s="657"/>
      <c r="AJ34" s="657"/>
      <c r="AK34" s="657"/>
      <c r="AL34" s="657"/>
      <c r="AM34" s="657"/>
      <c r="AN34" s="658"/>
      <c r="AO34" s="314"/>
      <c r="AP34" s="247"/>
      <c r="AQ34" s="247"/>
      <c r="AR34" s="314"/>
      <c r="AS34" s="247"/>
      <c r="AT34" s="328"/>
      <c r="AU34" s="256"/>
      <c r="AV34" s="256"/>
      <c r="AW34" s="256"/>
      <c r="AX34" s="256"/>
      <c r="AY34" s="256"/>
      <c r="AZ34" s="256"/>
      <c r="BP34" s="256"/>
      <c r="BQ34" s="256"/>
      <c r="BR34" s="319"/>
      <c r="BS34" s="319"/>
      <c r="BT34" s="319"/>
      <c r="BU34" s="319"/>
      <c r="BV34" s="319"/>
    </row>
    <row r="35" spans="1:74" ht="20.100000000000001" customHeight="1">
      <c r="A35" s="654" t="s">
        <v>158</v>
      </c>
      <c r="B35" s="463"/>
      <c r="C35" s="463"/>
      <c r="D35" s="463"/>
      <c r="E35" s="463"/>
      <c r="F35" s="463"/>
      <c r="G35" s="463"/>
      <c r="H35" s="463"/>
      <c r="I35" s="463"/>
      <c r="J35" s="464"/>
      <c r="K35" s="316"/>
      <c r="L35" s="250"/>
      <c r="M35" s="317"/>
      <c r="N35" s="250"/>
      <c r="O35" s="321"/>
      <c r="P35" s="321"/>
      <c r="Q35" s="656" t="s">
        <v>122</v>
      </c>
      <c r="R35" s="657"/>
      <c r="S35" s="657"/>
      <c r="T35" s="657"/>
      <c r="U35" s="657"/>
      <c r="V35" s="657"/>
      <c r="W35" s="657"/>
      <c r="X35" s="657"/>
      <c r="Y35" s="658"/>
      <c r="Z35" s="316"/>
      <c r="AA35" s="250"/>
      <c r="AB35" s="317"/>
      <c r="AC35" s="250"/>
      <c r="AD35" s="250"/>
      <c r="AE35" s="323"/>
      <c r="AF35" s="657" t="s">
        <v>158</v>
      </c>
      <c r="AG35" s="657"/>
      <c r="AH35" s="657"/>
      <c r="AI35" s="657"/>
      <c r="AJ35" s="657"/>
      <c r="AK35" s="657"/>
      <c r="AL35" s="657"/>
      <c r="AM35" s="657"/>
      <c r="AN35" s="658"/>
      <c r="AO35" s="316"/>
      <c r="AP35" s="250"/>
      <c r="AQ35" s="317"/>
      <c r="AR35" s="250"/>
      <c r="AS35" s="250"/>
      <c r="AT35" s="318"/>
      <c r="AU35" s="256"/>
      <c r="AV35" s="256"/>
      <c r="AW35" s="256"/>
      <c r="AX35" s="256"/>
      <c r="AY35" s="256"/>
      <c r="AZ35" s="256"/>
      <c r="BP35" s="234"/>
      <c r="BQ35" s="234"/>
      <c r="BR35" s="234"/>
      <c r="BS35" s="311"/>
      <c r="BT35" s="311"/>
      <c r="BU35" s="311"/>
      <c r="BV35" s="311"/>
    </row>
    <row r="36" spans="1:74" ht="20.100000000000001" customHeight="1">
      <c r="A36" s="654" t="s">
        <v>158</v>
      </c>
      <c r="B36" s="463"/>
      <c r="C36" s="463"/>
      <c r="D36" s="463"/>
      <c r="E36" s="463"/>
      <c r="F36" s="463"/>
      <c r="G36" s="463"/>
      <c r="H36" s="463"/>
      <c r="I36" s="463"/>
      <c r="J36" s="464"/>
      <c r="K36" s="316"/>
      <c r="L36" s="250"/>
      <c r="M36" s="317"/>
      <c r="N36" s="250"/>
      <c r="O36" s="321"/>
      <c r="P36" s="321"/>
      <c r="Q36" s="656" t="s">
        <v>123</v>
      </c>
      <c r="R36" s="657"/>
      <c r="S36" s="657"/>
      <c r="T36" s="657"/>
      <c r="U36" s="657"/>
      <c r="V36" s="657"/>
      <c r="W36" s="657"/>
      <c r="X36" s="657"/>
      <c r="Y36" s="658"/>
      <c r="Z36" s="316"/>
      <c r="AA36" s="250"/>
      <c r="AB36" s="317"/>
      <c r="AC36" s="250"/>
      <c r="AD36" s="250"/>
      <c r="AE36" s="323"/>
      <c r="AF36" s="657" t="s">
        <v>158</v>
      </c>
      <c r="AG36" s="657"/>
      <c r="AH36" s="657"/>
      <c r="AI36" s="657"/>
      <c r="AJ36" s="657"/>
      <c r="AK36" s="657"/>
      <c r="AL36" s="657"/>
      <c r="AM36" s="657"/>
      <c r="AN36" s="658"/>
      <c r="AO36" s="316"/>
      <c r="AP36" s="250"/>
      <c r="AQ36" s="317"/>
      <c r="AR36" s="250"/>
      <c r="AS36" s="250"/>
      <c r="AT36" s="318"/>
      <c r="AU36" s="256"/>
      <c r="AV36" s="256"/>
      <c r="AW36" s="256"/>
      <c r="AX36" s="256"/>
      <c r="AY36" s="256"/>
      <c r="AZ36" s="256"/>
      <c r="BP36" s="234"/>
      <c r="BQ36" s="234"/>
      <c r="BR36" s="234"/>
      <c r="BS36" s="256"/>
      <c r="BT36" s="256"/>
      <c r="BU36" s="256"/>
      <c r="BV36" s="256"/>
    </row>
    <row r="37" spans="1:74" ht="20.100000000000001" customHeight="1" thickBot="1">
      <c r="A37" s="659" t="s">
        <v>158</v>
      </c>
      <c r="B37" s="660"/>
      <c r="C37" s="660"/>
      <c r="D37" s="660"/>
      <c r="E37" s="660"/>
      <c r="F37" s="660"/>
      <c r="G37" s="660"/>
      <c r="H37" s="660"/>
      <c r="I37" s="660"/>
      <c r="J37" s="664"/>
      <c r="K37" s="324"/>
      <c r="L37" s="253"/>
      <c r="M37" s="253"/>
      <c r="N37" s="324"/>
      <c r="O37" s="253"/>
      <c r="P37" s="329"/>
      <c r="Q37" s="656" t="s">
        <v>124</v>
      </c>
      <c r="R37" s="657"/>
      <c r="S37" s="657"/>
      <c r="T37" s="657"/>
      <c r="U37" s="657"/>
      <c r="V37" s="657"/>
      <c r="W37" s="657"/>
      <c r="X37" s="657"/>
      <c r="Y37" s="658"/>
      <c r="Z37" s="316"/>
      <c r="AA37" s="250"/>
      <c r="AB37" s="317"/>
      <c r="AC37" s="250"/>
      <c r="AD37" s="250"/>
      <c r="AE37" s="323"/>
      <c r="AF37" s="660" t="s">
        <v>158</v>
      </c>
      <c r="AG37" s="660"/>
      <c r="AH37" s="660"/>
      <c r="AI37" s="660"/>
      <c r="AJ37" s="660"/>
      <c r="AK37" s="660"/>
      <c r="AL37" s="660"/>
      <c r="AM37" s="660"/>
      <c r="AN37" s="664"/>
      <c r="AO37" s="324"/>
      <c r="AP37" s="253"/>
      <c r="AQ37" s="325"/>
      <c r="AR37" s="253"/>
      <c r="AS37" s="253"/>
      <c r="AT37" s="254"/>
      <c r="AU37" s="256"/>
      <c r="AV37" s="256"/>
      <c r="AW37" s="256"/>
      <c r="AX37" s="256"/>
      <c r="AY37" s="256"/>
      <c r="AZ37" s="256"/>
      <c r="BP37" s="234"/>
      <c r="BQ37" s="234"/>
      <c r="BR37" s="234"/>
      <c r="BS37" s="319"/>
      <c r="BT37" s="319"/>
      <c r="BU37" s="319"/>
      <c r="BV37" s="256"/>
    </row>
    <row r="38" spans="1:74" ht="20.100000000000001" customHeight="1">
      <c r="A38" s="635" t="s">
        <v>103</v>
      </c>
      <c r="B38" s="636"/>
      <c r="C38" s="636"/>
      <c r="D38" s="636"/>
      <c r="E38" s="636"/>
      <c r="F38" s="636"/>
      <c r="G38" s="636"/>
      <c r="H38" s="636"/>
      <c r="I38" s="636"/>
      <c r="J38" s="636"/>
      <c r="K38" s="636"/>
      <c r="L38" s="636"/>
      <c r="M38" s="636"/>
      <c r="N38" s="636"/>
      <c r="O38" s="636"/>
      <c r="P38" s="637"/>
      <c r="Q38" s="656" t="s">
        <v>125</v>
      </c>
      <c r="R38" s="657"/>
      <c r="S38" s="657"/>
      <c r="T38" s="657"/>
      <c r="U38" s="657"/>
      <c r="V38" s="657"/>
      <c r="W38" s="657"/>
      <c r="X38" s="657"/>
      <c r="Y38" s="658"/>
      <c r="Z38" s="316"/>
      <c r="AA38" s="250"/>
      <c r="AB38" s="317"/>
      <c r="AC38" s="250"/>
      <c r="AD38" s="250"/>
      <c r="AE38" s="323"/>
      <c r="AF38" s="665" t="s">
        <v>112</v>
      </c>
      <c r="AG38" s="666"/>
      <c r="AH38" s="666"/>
      <c r="AI38" s="666"/>
      <c r="AJ38" s="666"/>
      <c r="AK38" s="666"/>
      <c r="AL38" s="666"/>
      <c r="AM38" s="666"/>
      <c r="AN38" s="666"/>
      <c r="AO38" s="666"/>
      <c r="AP38" s="666"/>
      <c r="AQ38" s="666"/>
      <c r="AR38" s="666"/>
      <c r="AS38" s="666"/>
      <c r="AT38" s="667"/>
      <c r="AU38" s="256"/>
      <c r="AV38" s="256"/>
      <c r="AW38" s="256"/>
      <c r="AX38" s="256"/>
      <c r="AY38" s="256"/>
      <c r="AZ38" s="256"/>
      <c r="BP38" s="234"/>
      <c r="BQ38" s="234"/>
      <c r="BR38" s="234"/>
      <c r="BS38" s="256"/>
      <c r="BT38" s="256"/>
      <c r="BU38" s="256"/>
      <c r="BV38" s="319"/>
    </row>
    <row r="39" spans="1:74" ht="20.100000000000001" customHeight="1" thickBot="1">
      <c r="A39" s="655" t="s">
        <v>59</v>
      </c>
      <c r="B39" s="650"/>
      <c r="C39" s="650"/>
      <c r="D39" s="650"/>
      <c r="E39" s="650"/>
      <c r="F39" s="650"/>
      <c r="G39" s="650"/>
      <c r="H39" s="650"/>
      <c r="I39" s="650"/>
      <c r="J39" s="651"/>
      <c r="K39" s="652" t="s">
        <v>61</v>
      </c>
      <c r="L39" s="650"/>
      <c r="M39" s="651"/>
      <c r="N39" s="652" t="s">
        <v>99</v>
      </c>
      <c r="O39" s="650"/>
      <c r="P39" s="653"/>
      <c r="Q39" s="656" t="s">
        <v>126</v>
      </c>
      <c r="R39" s="657"/>
      <c r="S39" s="657"/>
      <c r="T39" s="657"/>
      <c r="U39" s="657"/>
      <c r="V39" s="657"/>
      <c r="W39" s="657"/>
      <c r="X39" s="657"/>
      <c r="Y39" s="658"/>
      <c r="Z39" s="316"/>
      <c r="AA39" s="250"/>
      <c r="AB39" s="317"/>
      <c r="AC39" s="250"/>
      <c r="AD39" s="250"/>
      <c r="AE39" s="323"/>
      <c r="AF39" s="671" t="s">
        <v>59</v>
      </c>
      <c r="AG39" s="669"/>
      <c r="AH39" s="669"/>
      <c r="AI39" s="669"/>
      <c r="AJ39" s="669"/>
      <c r="AK39" s="669"/>
      <c r="AL39" s="669"/>
      <c r="AM39" s="669"/>
      <c r="AN39" s="672"/>
      <c r="AO39" s="668" t="s">
        <v>61</v>
      </c>
      <c r="AP39" s="669"/>
      <c r="AQ39" s="672"/>
      <c r="AR39" s="668" t="s">
        <v>106</v>
      </c>
      <c r="AS39" s="669"/>
      <c r="AT39" s="670"/>
      <c r="AU39" s="256"/>
      <c r="AV39" s="256"/>
      <c r="AW39" s="256"/>
      <c r="AX39" s="256"/>
      <c r="AY39" s="256"/>
      <c r="AZ39" s="256"/>
      <c r="BP39" s="234"/>
      <c r="BQ39" s="234"/>
      <c r="BR39" s="234"/>
      <c r="BS39" s="319"/>
      <c r="BT39" s="319"/>
      <c r="BU39" s="319"/>
      <c r="BV39" s="256"/>
    </row>
    <row r="40" spans="1:74" ht="20.100000000000001" customHeight="1">
      <c r="A40" s="654" t="s">
        <v>182</v>
      </c>
      <c r="B40" s="463"/>
      <c r="C40" s="463"/>
      <c r="D40" s="463"/>
      <c r="E40" s="463"/>
      <c r="F40" s="463"/>
      <c r="G40" s="463"/>
      <c r="H40" s="463"/>
      <c r="I40" s="463"/>
      <c r="J40" s="464"/>
      <c r="K40" s="314"/>
      <c r="L40" s="247"/>
      <c r="M40" s="315"/>
      <c r="N40" s="247"/>
      <c r="O40" s="322"/>
      <c r="P40" s="322"/>
      <c r="Q40" s="656" t="s">
        <v>127</v>
      </c>
      <c r="R40" s="657"/>
      <c r="S40" s="657"/>
      <c r="T40" s="657"/>
      <c r="U40" s="657"/>
      <c r="V40" s="657"/>
      <c r="W40" s="657"/>
      <c r="X40" s="657"/>
      <c r="Y40" s="658"/>
      <c r="Z40" s="316"/>
      <c r="AA40" s="250"/>
      <c r="AB40" s="317"/>
      <c r="AC40" s="250"/>
      <c r="AD40" s="250"/>
      <c r="AE40" s="323"/>
      <c r="AF40" s="463" t="s">
        <v>131</v>
      </c>
      <c r="AG40" s="463"/>
      <c r="AH40" s="463"/>
      <c r="AI40" s="463"/>
      <c r="AJ40" s="463"/>
      <c r="AK40" s="463"/>
      <c r="AL40" s="463"/>
      <c r="AM40" s="463"/>
      <c r="AN40" s="464"/>
      <c r="AO40" s="314"/>
      <c r="AP40" s="247"/>
      <c r="AQ40" s="315"/>
      <c r="AR40" s="330"/>
      <c r="AS40" s="247"/>
      <c r="AT40" s="258"/>
      <c r="AU40" s="256"/>
      <c r="AV40" s="256"/>
      <c r="AW40" s="256"/>
      <c r="AX40" s="256"/>
      <c r="AY40" s="256"/>
      <c r="AZ40" s="256"/>
      <c r="BP40" s="234"/>
      <c r="BQ40" s="234"/>
      <c r="BR40" s="234"/>
      <c r="BS40" s="319"/>
      <c r="BT40" s="319"/>
      <c r="BU40" s="319"/>
      <c r="BV40" s="319"/>
    </row>
    <row r="41" spans="1:74" ht="20.100000000000001" customHeight="1">
      <c r="A41" s="654" t="s">
        <v>36</v>
      </c>
      <c r="B41" s="463"/>
      <c r="C41" s="463"/>
      <c r="D41" s="463"/>
      <c r="E41" s="463"/>
      <c r="F41" s="463"/>
      <c r="G41" s="463"/>
      <c r="H41" s="463"/>
      <c r="I41" s="463"/>
      <c r="J41" s="464"/>
      <c r="K41" s="316"/>
      <c r="L41" s="250"/>
      <c r="M41" s="317"/>
      <c r="N41" s="250"/>
      <c r="O41" s="321"/>
      <c r="P41" s="321"/>
      <c r="Q41" s="656" t="s">
        <v>128</v>
      </c>
      <c r="R41" s="657"/>
      <c r="S41" s="657"/>
      <c r="T41" s="657"/>
      <c r="U41" s="657"/>
      <c r="V41" s="657"/>
      <c r="W41" s="657"/>
      <c r="X41" s="657"/>
      <c r="Y41" s="658"/>
      <c r="Z41" s="316"/>
      <c r="AA41" s="250"/>
      <c r="AB41" s="317"/>
      <c r="AC41" s="250"/>
      <c r="AD41" s="250"/>
      <c r="AE41" s="323"/>
      <c r="AF41" s="657" t="s">
        <v>132</v>
      </c>
      <c r="AG41" s="657"/>
      <c r="AH41" s="657"/>
      <c r="AI41" s="657"/>
      <c r="AJ41" s="657"/>
      <c r="AK41" s="657"/>
      <c r="AL41" s="657"/>
      <c r="AM41" s="657"/>
      <c r="AN41" s="658"/>
      <c r="AO41" s="316"/>
      <c r="AP41" s="250"/>
      <c r="AQ41" s="317"/>
      <c r="AR41" s="331"/>
      <c r="AS41" s="250"/>
      <c r="AT41" s="318"/>
      <c r="AU41" s="256"/>
      <c r="AV41" s="256"/>
      <c r="AW41" s="256"/>
      <c r="AX41" s="256"/>
      <c r="AY41" s="256"/>
      <c r="AZ41" s="256"/>
      <c r="BP41" s="234"/>
      <c r="BQ41" s="234"/>
      <c r="BR41" s="234"/>
      <c r="BS41" s="319"/>
      <c r="BT41" s="319"/>
      <c r="BU41" s="319"/>
      <c r="BV41" s="319"/>
    </row>
    <row r="42" spans="1:74" ht="20.100000000000001" customHeight="1">
      <c r="A42" s="654" t="s">
        <v>117</v>
      </c>
      <c r="B42" s="463"/>
      <c r="C42" s="463"/>
      <c r="D42" s="463"/>
      <c r="E42" s="463"/>
      <c r="F42" s="463"/>
      <c r="G42" s="463"/>
      <c r="H42" s="463"/>
      <c r="I42" s="463"/>
      <c r="J42" s="464"/>
      <c r="K42" s="316"/>
      <c r="L42" s="250"/>
      <c r="M42" s="317"/>
      <c r="N42" s="250"/>
      <c r="O42" s="321"/>
      <c r="P42" s="321"/>
      <c r="Q42" s="656" t="s">
        <v>129</v>
      </c>
      <c r="R42" s="657"/>
      <c r="S42" s="657"/>
      <c r="T42" s="657"/>
      <c r="U42" s="657"/>
      <c r="V42" s="657"/>
      <c r="W42" s="657"/>
      <c r="X42" s="657"/>
      <c r="Y42" s="658"/>
      <c r="Z42" s="316"/>
      <c r="AA42" s="250"/>
      <c r="AB42" s="317"/>
      <c r="AC42" s="250"/>
      <c r="AD42" s="250"/>
      <c r="AE42" s="323"/>
      <c r="AF42" s="657" t="s">
        <v>133</v>
      </c>
      <c r="AG42" s="657"/>
      <c r="AH42" s="657"/>
      <c r="AI42" s="657"/>
      <c r="AJ42" s="657"/>
      <c r="AK42" s="657"/>
      <c r="AL42" s="657"/>
      <c r="AM42" s="657"/>
      <c r="AN42" s="657"/>
      <c r="AO42" s="316"/>
      <c r="AP42" s="250"/>
      <c r="AQ42" s="317"/>
      <c r="AR42" s="331"/>
      <c r="AS42" s="250"/>
      <c r="AT42" s="318"/>
      <c r="AU42" s="256"/>
      <c r="AV42" s="256"/>
      <c r="AW42" s="256"/>
      <c r="AX42" s="256"/>
      <c r="AY42" s="256"/>
      <c r="AZ42" s="256"/>
      <c r="BP42" s="234"/>
      <c r="BQ42" s="234"/>
      <c r="BR42" s="234"/>
      <c r="BS42" s="319"/>
      <c r="BT42" s="319"/>
      <c r="BU42" s="319"/>
      <c r="BV42" s="319"/>
    </row>
    <row r="43" spans="1:74" ht="20.100000000000001" customHeight="1" thickBot="1">
      <c r="A43" s="659" t="s">
        <v>158</v>
      </c>
      <c r="B43" s="660"/>
      <c r="C43" s="660"/>
      <c r="D43" s="660"/>
      <c r="E43" s="660"/>
      <c r="F43" s="660"/>
      <c r="G43" s="660"/>
      <c r="H43" s="660"/>
      <c r="I43" s="660"/>
      <c r="J43" s="664"/>
      <c r="K43" s="324"/>
      <c r="L43" s="253"/>
      <c r="M43" s="325"/>
      <c r="N43" s="253"/>
      <c r="O43" s="329"/>
      <c r="P43" s="329"/>
      <c r="Q43" s="656" t="s">
        <v>130</v>
      </c>
      <c r="R43" s="657"/>
      <c r="S43" s="657"/>
      <c r="T43" s="657"/>
      <c r="U43" s="657"/>
      <c r="V43" s="657"/>
      <c r="W43" s="657"/>
      <c r="X43" s="657"/>
      <c r="Y43" s="658"/>
      <c r="Z43" s="316"/>
      <c r="AA43" s="250"/>
      <c r="AB43" s="317"/>
      <c r="AC43" s="250"/>
      <c r="AD43" s="250"/>
      <c r="AE43" s="318"/>
      <c r="AF43" s="657" t="s">
        <v>134</v>
      </c>
      <c r="AG43" s="657"/>
      <c r="AH43" s="657"/>
      <c r="AI43" s="657"/>
      <c r="AJ43" s="657"/>
      <c r="AK43" s="657"/>
      <c r="AL43" s="657"/>
      <c r="AM43" s="657"/>
      <c r="AN43" s="657"/>
      <c r="AO43" s="316"/>
      <c r="AP43" s="250"/>
      <c r="AQ43" s="317"/>
      <c r="AR43" s="331"/>
      <c r="AS43" s="250"/>
      <c r="AT43" s="318"/>
      <c r="AU43" s="234"/>
      <c r="AV43" s="234"/>
      <c r="AW43" s="234"/>
      <c r="AX43" s="234"/>
      <c r="AY43" s="234"/>
      <c r="AZ43" s="234"/>
      <c r="BP43" s="234"/>
      <c r="BQ43" s="234"/>
      <c r="BR43" s="234"/>
      <c r="BS43" s="319"/>
      <c r="BT43" s="319"/>
      <c r="BU43" s="319"/>
      <c r="BV43" s="319"/>
    </row>
    <row r="44" spans="1:74" ht="20.100000000000001" customHeight="1">
      <c r="A44" s="635" t="s">
        <v>105</v>
      </c>
      <c r="B44" s="636"/>
      <c r="C44" s="636"/>
      <c r="D44" s="636"/>
      <c r="E44" s="636"/>
      <c r="F44" s="636"/>
      <c r="G44" s="636"/>
      <c r="H44" s="636"/>
      <c r="I44" s="636"/>
      <c r="J44" s="636"/>
      <c r="K44" s="636"/>
      <c r="L44" s="636"/>
      <c r="M44" s="636"/>
      <c r="N44" s="636"/>
      <c r="O44" s="636"/>
      <c r="P44" s="637"/>
      <c r="Q44" s="656" t="s">
        <v>158</v>
      </c>
      <c r="R44" s="657"/>
      <c r="S44" s="657"/>
      <c r="T44" s="657"/>
      <c r="U44" s="657"/>
      <c r="V44" s="657"/>
      <c r="W44" s="657"/>
      <c r="X44" s="657"/>
      <c r="Y44" s="658"/>
      <c r="Z44" s="316"/>
      <c r="AA44" s="250"/>
      <c r="AB44" s="317"/>
      <c r="AC44" s="250"/>
      <c r="AD44" s="250"/>
      <c r="AE44" s="318"/>
      <c r="AF44" s="657" t="s">
        <v>135</v>
      </c>
      <c r="AG44" s="657"/>
      <c r="AH44" s="657"/>
      <c r="AI44" s="657"/>
      <c r="AJ44" s="657"/>
      <c r="AK44" s="657"/>
      <c r="AL44" s="657"/>
      <c r="AM44" s="657"/>
      <c r="AN44" s="657"/>
      <c r="AO44" s="316"/>
      <c r="AP44" s="250"/>
      <c r="AQ44" s="317"/>
      <c r="AR44" s="331"/>
      <c r="AS44" s="250"/>
      <c r="AT44" s="318"/>
      <c r="AU44" s="234"/>
      <c r="AV44" s="234"/>
      <c r="AW44" s="234"/>
      <c r="AX44" s="234"/>
      <c r="AY44" s="234"/>
      <c r="AZ44" s="234"/>
      <c r="BP44" s="234"/>
      <c r="BQ44" s="234"/>
      <c r="BR44" s="234"/>
      <c r="BS44" s="319"/>
      <c r="BT44" s="319"/>
      <c r="BU44" s="319"/>
      <c r="BV44" s="319"/>
    </row>
    <row r="45" spans="1:74" ht="20.100000000000001" customHeight="1" thickBot="1">
      <c r="A45" s="655" t="s">
        <v>59</v>
      </c>
      <c r="B45" s="650"/>
      <c r="C45" s="650"/>
      <c r="D45" s="650"/>
      <c r="E45" s="650"/>
      <c r="F45" s="650"/>
      <c r="G45" s="650"/>
      <c r="H45" s="650"/>
      <c r="I45" s="650"/>
      <c r="J45" s="651"/>
      <c r="K45" s="652" t="s">
        <v>61</v>
      </c>
      <c r="L45" s="650"/>
      <c r="M45" s="651"/>
      <c r="N45" s="652" t="s">
        <v>99</v>
      </c>
      <c r="O45" s="650"/>
      <c r="P45" s="653"/>
      <c r="Q45" s="656" t="s">
        <v>158</v>
      </c>
      <c r="R45" s="657"/>
      <c r="S45" s="657"/>
      <c r="T45" s="657"/>
      <c r="U45" s="657"/>
      <c r="V45" s="657"/>
      <c r="W45" s="657"/>
      <c r="X45" s="657"/>
      <c r="Y45" s="658"/>
      <c r="Z45" s="316"/>
      <c r="AA45" s="250"/>
      <c r="AB45" s="317"/>
      <c r="AC45" s="250"/>
      <c r="AD45" s="250"/>
      <c r="AE45" s="318"/>
      <c r="AF45" s="657" t="s">
        <v>136</v>
      </c>
      <c r="AG45" s="657"/>
      <c r="AH45" s="657"/>
      <c r="AI45" s="657"/>
      <c r="AJ45" s="657"/>
      <c r="AK45" s="657"/>
      <c r="AL45" s="657"/>
      <c r="AM45" s="657"/>
      <c r="AN45" s="657"/>
      <c r="AO45" s="316"/>
      <c r="AP45" s="250"/>
      <c r="AQ45" s="317"/>
      <c r="AR45" s="331"/>
      <c r="AS45" s="250"/>
      <c r="AT45" s="318"/>
      <c r="AU45" s="234"/>
      <c r="AV45" s="234"/>
      <c r="AW45" s="234"/>
      <c r="AX45" s="234"/>
      <c r="AY45" s="234"/>
      <c r="AZ45" s="234"/>
      <c r="BP45" s="234"/>
      <c r="BQ45" s="234"/>
      <c r="BR45" s="234"/>
      <c r="BS45" s="319"/>
      <c r="BT45" s="319"/>
      <c r="BU45" s="319"/>
      <c r="BV45" s="319"/>
    </row>
    <row r="46" spans="1:74" ht="20.100000000000001" customHeight="1">
      <c r="A46" s="654" t="s">
        <v>36</v>
      </c>
      <c r="B46" s="463"/>
      <c r="C46" s="463"/>
      <c r="D46" s="463"/>
      <c r="E46" s="463"/>
      <c r="F46" s="463"/>
      <c r="G46" s="463"/>
      <c r="H46" s="463"/>
      <c r="I46" s="463"/>
      <c r="J46" s="464"/>
      <c r="K46" s="314"/>
      <c r="L46" s="247"/>
      <c r="M46" s="315"/>
      <c r="N46" s="247"/>
      <c r="O46" s="247"/>
      <c r="P46" s="247"/>
      <c r="Q46" s="656" t="s">
        <v>158</v>
      </c>
      <c r="R46" s="657"/>
      <c r="S46" s="657"/>
      <c r="T46" s="657"/>
      <c r="U46" s="657"/>
      <c r="V46" s="657"/>
      <c r="W46" s="657"/>
      <c r="X46" s="657"/>
      <c r="Y46" s="658"/>
      <c r="Z46" s="316"/>
      <c r="AA46" s="250"/>
      <c r="AB46" s="317"/>
      <c r="AC46" s="250"/>
      <c r="AD46" s="250"/>
      <c r="AE46" s="318"/>
      <c r="AF46" s="657" t="s">
        <v>158</v>
      </c>
      <c r="AG46" s="657"/>
      <c r="AH46" s="657"/>
      <c r="AI46" s="657"/>
      <c r="AJ46" s="657"/>
      <c r="AK46" s="657"/>
      <c r="AL46" s="657"/>
      <c r="AM46" s="657"/>
      <c r="AN46" s="657"/>
      <c r="AO46" s="316"/>
      <c r="AP46" s="250"/>
      <c r="AQ46" s="317"/>
      <c r="AR46" s="331"/>
      <c r="AS46" s="250"/>
      <c r="AT46" s="318"/>
      <c r="AU46" s="234"/>
      <c r="AV46" s="234"/>
      <c r="AW46" s="234"/>
      <c r="AX46" s="234"/>
      <c r="AY46" s="234"/>
      <c r="AZ46" s="234"/>
      <c r="BP46" s="234"/>
      <c r="BQ46" s="234"/>
      <c r="BR46" s="234"/>
      <c r="BS46" s="319"/>
      <c r="BT46" s="319"/>
      <c r="BU46" s="319"/>
      <c r="BV46" s="319"/>
    </row>
    <row r="47" spans="1:74" ht="20.100000000000001" customHeight="1">
      <c r="A47" s="654" t="s">
        <v>158</v>
      </c>
      <c r="B47" s="463"/>
      <c r="C47" s="463"/>
      <c r="D47" s="463"/>
      <c r="E47" s="463"/>
      <c r="F47" s="463"/>
      <c r="G47" s="463"/>
      <c r="H47" s="463"/>
      <c r="I47" s="463"/>
      <c r="J47" s="464"/>
      <c r="K47" s="316"/>
      <c r="L47" s="250"/>
      <c r="M47" s="317"/>
      <c r="N47" s="250"/>
      <c r="O47" s="250"/>
      <c r="P47" s="250"/>
      <c r="Q47" s="656" t="s">
        <v>158</v>
      </c>
      <c r="R47" s="657"/>
      <c r="S47" s="657"/>
      <c r="T47" s="657"/>
      <c r="U47" s="657"/>
      <c r="V47" s="657"/>
      <c r="W47" s="657"/>
      <c r="X47" s="657"/>
      <c r="Y47" s="658"/>
      <c r="Z47" s="316"/>
      <c r="AA47" s="250"/>
      <c r="AB47" s="317"/>
      <c r="AC47" s="250"/>
      <c r="AD47" s="250"/>
      <c r="AE47" s="318"/>
      <c r="AF47" s="657" t="s">
        <v>158</v>
      </c>
      <c r="AG47" s="657"/>
      <c r="AH47" s="657"/>
      <c r="AI47" s="657"/>
      <c r="AJ47" s="657"/>
      <c r="AK47" s="657"/>
      <c r="AL47" s="657"/>
      <c r="AM47" s="657"/>
      <c r="AN47" s="657"/>
      <c r="AO47" s="316"/>
      <c r="AP47" s="250"/>
      <c r="AQ47" s="317"/>
      <c r="AR47" s="331"/>
      <c r="AS47" s="250"/>
      <c r="AT47" s="318"/>
      <c r="AU47" s="234"/>
      <c r="AV47" s="234"/>
      <c r="AW47" s="234"/>
      <c r="AX47" s="234"/>
      <c r="AY47" s="234"/>
      <c r="AZ47" s="234"/>
      <c r="BP47" s="234"/>
      <c r="BQ47" s="234"/>
      <c r="BR47" s="234"/>
      <c r="BS47" s="319"/>
      <c r="BT47" s="319"/>
      <c r="BU47" s="319"/>
      <c r="BV47" s="319"/>
    </row>
    <row r="48" spans="1:74" ht="20.100000000000001" customHeight="1">
      <c r="A48" s="654" t="s">
        <v>158</v>
      </c>
      <c r="B48" s="463"/>
      <c r="C48" s="463"/>
      <c r="D48" s="463"/>
      <c r="E48" s="463"/>
      <c r="F48" s="463"/>
      <c r="G48" s="463"/>
      <c r="H48" s="463"/>
      <c r="I48" s="463"/>
      <c r="J48" s="464"/>
      <c r="K48" s="316"/>
      <c r="L48" s="250"/>
      <c r="M48" s="317"/>
      <c r="N48" s="250"/>
      <c r="O48" s="250"/>
      <c r="P48" s="250"/>
      <c r="Q48" s="656" t="s">
        <v>158</v>
      </c>
      <c r="R48" s="657"/>
      <c r="S48" s="657"/>
      <c r="T48" s="657"/>
      <c r="U48" s="657"/>
      <c r="V48" s="657"/>
      <c r="W48" s="657"/>
      <c r="X48" s="657"/>
      <c r="Y48" s="658"/>
      <c r="Z48" s="314"/>
      <c r="AA48" s="247"/>
      <c r="AB48" s="247"/>
      <c r="AC48" s="314"/>
      <c r="AD48" s="247"/>
      <c r="AE48" s="328"/>
      <c r="AF48" s="657" t="s">
        <v>158</v>
      </c>
      <c r="AG48" s="657"/>
      <c r="AH48" s="657"/>
      <c r="AI48" s="657"/>
      <c r="AJ48" s="657"/>
      <c r="AK48" s="657"/>
      <c r="AL48" s="657"/>
      <c r="AM48" s="657"/>
      <c r="AN48" s="657"/>
      <c r="AO48" s="316"/>
      <c r="AP48" s="250"/>
      <c r="AQ48" s="317"/>
      <c r="AR48" s="331"/>
      <c r="AS48" s="250"/>
      <c r="AT48" s="318"/>
      <c r="AU48" s="234"/>
      <c r="AV48" s="234"/>
      <c r="AW48" s="234"/>
      <c r="AX48" s="234"/>
      <c r="AY48" s="234"/>
      <c r="AZ48" s="234"/>
      <c r="BP48" s="234"/>
      <c r="BQ48" s="234"/>
      <c r="BR48" s="234"/>
      <c r="BS48" s="319"/>
      <c r="BT48" s="319"/>
      <c r="BU48" s="319"/>
      <c r="BV48" s="319"/>
    </row>
    <row r="49" spans="1:74" ht="20.100000000000001" customHeight="1" thickBot="1">
      <c r="A49" s="659" t="s">
        <v>158</v>
      </c>
      <c r="B49" s="660"/>
      <c r="C49" s="660"/>
      <c r="D49" s="660"/>
      <c r="E49" s="660"/>
      <c r="F49" s="660"/>
      <c r="G49" s="660"/>
      <c r="H49" s="660"/>
      <c r="I49" s="660"/>
      <c r="J49" s="664"/>
      <c r="K49" s="332"/>
      <c r="L49" s="329"/>
      <c r="M49" s="333"/>
      <c r="N49" s="329"/>
      <c r="O49" s="329"/>
      <c r="P49" s="329"/>
      <c r="Q49" s="673" t="s">
        <v>158</v>
      </c>
      <c r="R49" s="674"/>
      <c r="S49" s="674"/>
      <c r="T49" s="674"/>
      <c r="U49" s="674"/>
      <c r="V49" s="674"/>
      <c r="W49" s="674"/>
      <c r="X49" s="674"/>
      <c r="Y49" s="675"/>
      <c r="Z49" s="334"/>
      <c r="AA49" s="335"/>
      <c r="AB49" s="336"/>
      <c r="AC49" s="335"/>
      <c r="AD49" s="335"/>
      <c r="AE49" s="337"/>
      <c r="AF49" s="657" t="s">
        <v>158</v>
      </c>
      <c r="AG49" s="657"/>
      <c r="AH49" s="657"/>
      <c r="AI49" s="657"/>
      <c r="AJ49" s="657"/>
      <c r="AK49" s="657"/>
      <c r="AL49" s="657"/>
      <c r="AM49" s="657"/>
      <c r="AN49" s="657"/>
      <c r="AO49" s="316"/>
      <c r="AP49" s="250"/>
      <c r="AQ49" s="317"/>
      <c r="AR49" s="331"/>
      <c r="AS49" s="250"/>
      <c r="AT49" s="318"/>
      <c r="AU49" s="234"/>
      <c r="AV49" s="234"/>
      <c r="AW49" s="234"/>
      <c r="AX49" s="234"/>
      <c r="AY49" s="234"/>
      <c r="AZ49" s="234"/>
      <c r="BP49" s="234"/>
      <c r="BQ49" s="234"/>
      <c r="BR49" s="234"/>
      <c r="BS49" s="319"/>
      <c r="BT49" s="319"/>
      <c r="BU49" s="319"/>
      <c r="BV49" s="319"/>
    </row>
    <row r="50" spans="1:74" ht="20.100000000000001" customHeight="1">
      <c r="A50" s="635" t="s">
        <v>101</v>
      </c>
      <c r="B50" s="636"/>
      <c r="C50" s="636"/>
      <c r="D50" s="636"/>
      <c r="E50" s="636"/>
      <c r="F50" s="636"/>
      <c r="G50" s="636"/>
      <c r="H50" s="636"/>
      <c r="I50" s="636"/>
      <c r="J50" s="636"/>
      <c r="K50" s="636"/>
      <c r="L50" s="636"/>
      <c r="M50" s="636"/>
      <c r="N50" s="636"/>
      <c r="O50" s="636"/>
      <c r="P50" s="637"/>
      <c r="Q50" s="635" t="s">
        <v>104</v>
      </c>
      <c r="R50" s="636"/>
      <c r="S50" s="636"/>
      <c r="T50" s="636"/>
      <c r="U50" s="636"/>
      <c r="V50" s="636"/>
      <c r="W50" s="636"/>
      <c r="X50" s="636"/>
      <c r="Y50" s="636"/>
      <c r="Z50" s="636"/>
      <c r="AA50" s="636"/>
      <c r="AB50" s="636"/>
      <c r="AC50" s="636"/>
      <c r="AD50" s="636"/>
      <c r="AE50" s="637"/>
      <c r="AF50" s="692" t="s">
        <v>158</v>
      </c>
      <c r="AG50" s="692"/>
      <c r="AH50" s="692"/>
      <c r="AI50" s="692"/>
      <c r="AJ50" s="692"/>
      <c r="AK50" s="692"/>
      <c r="AL50" s="692"/>
      <c r="AM50" s="692"/>
      <c r="AN50" s="692"/>
      <c r="AO50" s="338"/>
      <c r="AP50" s="339"/>
      <c r="AQ50" s="340"/>
      <c r="AR50" s="341"/>
      <c r="AS50" s="339"/>
      <c r="AT50" s="342"/>
      <c r="AU50" s="311"/>
      <c r="AV50" s="311"/>
      <c r="AW50" s="311"/>
      <c r="AX50" s="311"/>
      <c r="AY50" s="311"/>
      <c r="AZ50" s="311"/>
      <c r="BP50" s="311"/>
      <c r="BQ50" s="311"/>
      <c r="BR50" s="311"/>
      <c r="BS50" s="311"/>
      <c r="BT50" s="311"/>
      <c r="BU50" s="311"/>
      <c r="BV50" s="234"/>
    </row>
    <row r="51" spans="1:74" ht="20.100000000000001" customHeight="1" thickBot="1">
      <c r="A51" s="655" t="s">
        <v>59</v>
      </c>
      <c r="B51" s="650"/>
      <c r="C51" s="650"/>
      <c r="D51" s="650"/>
      <c r="E51" s="650"/>
      <c r="F51" s="650"/>
      <c r="G51" s="650"/>
      <c r="H51" s="650"/>
      <c r="I51" s="650"/>
      <c r="J51" s="651"/>
      <c r="K51" s="652" t="s">
        <v>61</v>
      </c>
      <c r="L51" s="650"/>
      <c r="M51" s="651"/>
      <c r="N51" s="652" t="s">
        <v>99</v>
      </c>
      <c r="O51" s="650"/>
      <c r="P51" s="653"/>
      <c r="Q51" s="655" t="s">
        <v>59</v>
      </c>
      <c r="R51" s="650"/>
      <c r="S51" s="650"/>
      <c r="T51" s="650"/>
      <c r="U51" s="650"/>
      <c r="V51" s="650"/>
      <c r="W51" s="650"/>
      <c r="X51" s="650"/>
      <c r="Y51" s="651"/>
      <c r="Z51" s="652" t="s">
        <v>61</v>
      </c>
      <c r="AA51" s="650"/>
      <c r="AB51" s="651"/>
      <c r="AC51" s="652" t="s">
        <v>99</v>
      </c>
      <c r="AD51" s="650"/>
      <c r="AE51" s="653"/>
      <c r="AF51" s="693" t="s">
        <v>107</v>
      </c>
      <c r="AG51" s="693"/>
      <c r="AH51" s="693"/>
      <c r="AI51" s="693"/>
      <c r="AJ51" s="693"/>
      <c r="AK51" s="693"/>
      <c r="AL51" s="693"/>
      <c r="AM51" s="693"/>
      <c r="AN51" s="693"/>
      <c r="AO51" s="693"/>
      <c r="AP51" s="693"/>
      <c r="AQ51" s="693"/>
      <c r="AR51" s="693"/>
      <c r="AS51" s="693"/>
      <c r="AT51" s="694"/>
      <c r="AU51" s="343"/>
      <c r="AV51" s="343"/>
      <c r="AW51" s="343"/>
      <c r="AX51" s="343"/>
      <c r="AY51" s="343"/>
      <c r="AZ51" s="343"/>
      <c r="BP51" s="256"/>
      <c r="BQ51" s="256"/>
      <c r="BR51" s="256"/>
      <c r="BS51" s="256"/>
      <c r="BT51" s="256"/>
      <c r="BU51" s="256"/>
      <c r="BV51" s="234"/>
    </row>
    <row r="52" spans="1:74" ht="20.100000000000001" customHeight="1">
      <c r="A52" s="654" t="s">
        <v>183</v>
      </c>
      <c r="B52" s="463"/>
      <c r="C52" s="463"/>
      <c r="D52" s="463"/>
      <c r="E52" s="463"/>
      <c r="F52" s="463"/>
      <c r="G52" s="463"/>
      <c r="H52" s="463"/>
      <c r="I52" s="463"/>
      <c r="J52" s="464"/>
      <c r="K52" s="314"/>
      <c r="L52" s="247"/>
      <c r="M52" s="315"/>
      <c r="N52" s="247"/>
      <c r="O52" s="247"/>
      <c r="P52" s="247"/>
      <c r="Q52" s="654" t="s">
        <v>40</v>
      </c>
      <c r="R52" s="463"/>
      <c r="S52" s="463"/>
      <c r="T52" s="463"/>
      <c r="U52" s="463"/>
      <c r="V52" s="463"/>
      <c r="W52" s="463"/>
      <c r="X52" s="463"/>
      <c r="Y52" s="464"/>
      <c r="Z52" s="314"/>
      <c r="AA52" s="247"/>
      <c r="AB52" s="315"/>
      <c r="AC52" s="247"/>
      <c r="AD52" s="247"/>
      <c r="AE52" s="328"/>
      <c r="AF52" s="691" t="s">
        <v>21</v>
      </c>
      <c r="AG52" s="691"/>
      <c r="AH52" s="691"/>
      <c r="AI52" s="691"/>
      <c r="AJ52" s="344"/>
      <c r="AK52" s="345"/>
      <c r="AL52" s="345" t="s">
        <v>108</v>
      </c>
      <c r="AM52" s="345"/>
      <c r="AN52" s="345"/>
      <c r="AO52" s="345"/>
      <c r="AP52" s="345" t="s">
        <v>108</v>
      </c>
      <c r="AQ52" s="345"/>
      <c r="AR52" s="345"/>
      <c r="AS52" s="346"/>
      <c r="AT52" s="347"/>
      <c r="AU52" s="36"/>
      <c r="AV52" s="36"/>
      <c r="AW52" s="36"/>
      <c r="AX52" s="36"/>
      <c r="AY52" s="36"/>
      <c r="AZ52" s="36"/>
      <c r="BA52" s="36"/>
      <c r="BB52" s="36"/>
      <c r="BC52" s="36"/>
      <c r="BD52" s="36"/>
      <c r="BE52" s="234"/>
      <c r="BF52" s="234"/>
      <c r="BG52" s="234"/>
      <c r="BH52" s="234"/>
      <c r="BI52" s="234"/>
      <c r="BJ52" s="234"/>
      <c r="BK52" s="234"/>
      <c r="BL52" s="256"/>
      <c r="BM52" s="256"/>
      <c r="BN52" s="256"/>
      <c r="BO52" s="256"/>
      <c r="BP52" s="256"/>
      <c r="BQ52" s="256"/>
      <c r="BR52" s="256"/>
      <c r="BS52" s="256"/>
      <c r="BT52" s="256"/>
      <c r="BU52" s="256"/>
      <c r="BV52" s="234"/>
    </row>
    <row r="53" spans="1:74" ht="20.100000000000001" customHeight="1">
      <c r="A53" s="656" t="s">
        <v>37</v>
      </c>
      <c r="B53" s="657"/>
      <c r="C53" s="657"/>
      <c r="D53" s="657"/>
      <c r="E53" s="657"/>
      <c r="F53" s="657"/>
      <c r="G53" s="657"/>
      <c r="H53" s="657"/>
      <c r="I53" s="657"/>
      <c r="J53" s="658"/>
      <c r="K53" s="316"/>
      <c r="L53" s="250"/>
      <c r="M53" s="317"/>
      <c r="N53" s="250"/>
      <c r="O53" s="250"/>
      <c r="P53" s="250"/>
      <c r="Q53" s="656" t="s">
        <v>41</v>
      </c>
      <c r="R53" s="657"/>
      <c r="S53" s="657"/>
      <c r="T53" s="657"/>
      <c r="U53" s="657"/>
      <c r="V53" s="657"/>
      <c r="W53" s="657"/>
      <c r="X53" s="657"/>
      <c r="Y53" s="658"/>
      <c r="Z53" s="316"/>
      <c r="AA53" s="250"/>
      <c r="AB53" s="317"/>
      <c r="AC53" s="250"/>
      <c r="AD53" s="250"/>
      <c r="AE53" s="323"/>
      <c r="AF53" s="683" t="s">
        <v>109</v>
      </c>
      <c r="AG53" s="683"/>
      <c r="AH53" s="683"/>
      <c r="AI53" s="683"/>
      <c r="AJ53" s="348"/>
      <c r="AK53" s="349"/>
      <c r="AL53" s="349"/>
      <c r="AM53" s="349"/>
      <c r="AN53" s="349"/>
      <c r="AO53" s="349"/>
      <c r="AP53" s="349"/>
      <c r="AQ53" s="349"/>
      <c r="AR53" s="349"/>
      <c r="AS53" s="349" t="s">
        <v>110</v>
      </c>
      <c r="AT53" s="350"/>
      <c r="AU53" s="36"/>
      <c r="AV53" s="36"/>
      <c r="AW53" s="36"/>
      <c r="AX53" s="36"/>
      <c r="AY53" s="36"/>
      <c r="AZ53" s="36"/>
      <c r="BA53" s="36"/>
      <c r="BB53" s="36"/>
      <c r="BC53" s="36"/>
      <c r="BD53" s="36"/>
      <c r="BE53" s="234"/>
      <c r="BF53" s="234"/>
      <c r="BG53" s="234"/>
      <c r="BH53" s="234"/>
      <c r="BI53" s="234"/>
      <c r="BJ53" s="234"/>
      <c r="BK53" s="234"/>
      <c r="BL53" s="256"/>
      <c r="BM53" s="256"/>
      <c r="BN53" s="256"/>
      <c r="BO53" s="256"/>
      <c r="BP53" s="256"/>
      <c r="BQ53" s="256"/>
      <c r="BR53" s="256"/>
      <c r="BS53" s="256"/>
      <c r="BT53" s="256"/>
      <c r="BU53" s="256"/>
      <c r="BV53" s="234"/>
    </row>
    <row r="54" spans="1:74" ht="20.100000000000001" customHeight="1">
      <c r="A54" s="656" t="s">
        <v>38</v>
      </c>
      <c r="B54" s="657"/>
      <c r="C54" s="657"/>
      <c r="D54" s="657"/>
      <c r="E54" s="657"/>
      <c r="F54" s="657"/>
      <c r="G54" s="657"/>
      <c r="H54" s="657"/>
      <c r="I54" s="657"/>
      <c r="J54" s="658"/>
      <c r="K54" s="316"/>
      <c r="L54" s="250"/>
      <c r="M54" s="317"/>
      <c r="N54" s="250"/>
      <c r="O54" s="250"/>
      <c r="P54" s="321"/>
      <c r="Q54" s="656" t="s">
        <v>42</v>
      </c>
      <c r="R54" s="657"/>
      <c r="S54" s="657"/>
      <c r="T54" s="657"/>
      <c r="U54" s="657"/>
      <c r="V54" s="657"/>
      <c r="W54" s="657"/>
      <c r="X54" s="657"/>
      <c r="Y54" s="658"/>
      <c r="Z54" s="316"/>
      <c r="AA54" s="250"/>
      <c r="AB54" s="317"/>
      <c r="AC54" s="250"/>
      <c r="AD54" s="250"/>
      <c r="AE54" s="318"/>
      <c r="AF54" s="682" t="s">
        <v>22</v>
      </c>
      <c r="AG54" s="682"/>
      <c r="AH54" s="682"/>
      <c r="AI54" s="682"/>
      <c r="AJ54" s="351"/>
      <c r="AK54" s="36"/>
      <c r="AL54" s="36"/>
      <c r="AM54" s="38"/>
      <c r="AN54" s="352"/>
      <c r="AO54" s="38"/>
      <c r="AP54" s="38"/>
      <c r="AQ54" s="38"/>
      <c r="AR54" s="38"/>
      <c r="AS54" s="353" t="s">
        <v>110</v>
      </c>
      <c r="AT54" s="354"/>
      <c r="AU54" s="38"/>
      <c r="AV54" s="38"/>
      <c r="AW54" s="38"/>
      <c r="AX54" s="38"/>
      <c r="AY54" s="38"/>
      <c r="AZ54" s="38"/>
      <c r="BA54" s="38"/>
      <c r="BB54" s="38"/>
      <c r="BC54" s="38"/>
      <c r="BD54" s="38"/>
      <c r="BE54" s="234"/>
      <c r="BF54" s="234"/>
      <c r="BG54" s="234"/>
      <c r="BH54" s="234"/>
      <c r="BI54" s="234"/>
      <c r="BJ54" s="234"/>
      <c r="BK54" s="234"/>
      <c r="BL54" s="319"/>
      <c r="BM54" s="319"/>
      <c r="BN54" s="319"/>
      <c r="BO54" s="319"/>
      <c r="BP54" s="319"/>
      <c r="BQ54" s="319"/>
      <c r="BR54" s="319"/>
      <c r="BS54" s="256"/>
      <c r="BT54" s="319"/>
      <c r="BU54" s="319"/>
      <c r="BV54" s="234"/>
    </row>
    <row r="55" spans="1:74" ht="20.100000000000001" customHeight="1">
      <c r="A55" s="656" t="s">
        <v>39</v>
      </c>
      <c r="B55" s="657"/>
      <c r="C55" s="657"/>
      <c r="D55" s="657"/>
      <c r="E55" s="657"/>
      <c r="F55" s="657"/>
      <c r="G55" s="657"/>
      <c r="H55" s="657"/>
      <c r="I55" s="657"/>
      <c r="J55" s="658"/>
      <c r="K55" s="316"/>
      <c r="L55" s="250"/>
      <c r="M55" s="317"/>
      <c r="N55" s="250"/>
      <c r="O55" s="250"/>
      <c r="P55" s="321"/>
      <c r="Q55" s="656" t="s">
        <v>43</v>
      </c>
      <c r="R55" s="657"/>
      <c r="S55" s="657"/>
      <c r="T55" s="657"/>
      <c r="U55" s="657"/>
      <c r="V55" s="657"/>
      <c r="W55" s="657"/>
      <c r="X55" s="657"/>
      <c r="Y55" s="658"/>
      <c r="Z55" s="316"/>
      <c r="AA55" s="250"/>
      <c r="AB55" s="317"/>
      <c r="AC55" s="250"/>
      <c r="AD55" s="250"/>
      <c r="AE55" s="318"/>
      <c r="AF55" s="684" t="s">
        <v>111</v>
      </c>
      <c r="AG55" s="684"/>
      <c r="AH55" s="684"/>
      <c r="AI55" s="684"/>
      <c r="AJ55" s="684"/>
      <c r="AK55" s="684"/>
      <c r="AL55" s="684"/>
      <c r="AM55" s="684"/>
      <c r="AN55" s="684"/>
      <c r="AO55" s="684"/>
      <c r="AP55" s="684"/>
      <c r="AQ55" s="684"/>
      <c r="AR55" s="684"/>
      <c r="AS55" s="684"/>
      <c r="AT55" s="685"/>
      <c r="AU55" s="223"/>
      <c r="AV55" s="223"/>
      <c r="AW55" s="223"/>
      <c r="AX55" s="223"/>
      <c r="AY55" s="223"/>
      <c r="AZ55" s="223"/>
      <c r="BA55" s="223"/>
      <c r="BB55" s="223"/>
      <c r="BC55" s="223"/>
      <c r="BD55" s="223"/>
      <c r="BE55" s="234"/>
      <c r="BF55" s="234"/>
      <c r="BG55" s="234"/>
      <c r="BH55" s="234"/>
      <c r="BI55" s="234"/>
      <c r="BJ55" s="234"/>
      <c r="BK55" s="234"/>
      <c r="BL55" s="256"/>
      <c r="BM55" s="256"/>
      <c r="BN55" s="256"/>
      <c r="BO55" s="256"/>
      <c r="BP55" s="256"/>
      <c r="BQ55" s="256"/>
      <c r="BR55" s="256"/>
      <c r="BS55" s="256"/>
      <c r="BT55" s="256"/>
      <c r="BU55" s="256"/>
      <c r="BV55" s="234"/>
    </row>
    <row r="56" spans="1:74" ht="20.100000000000001" customHeight="1">
      <c r="A56" s="656" t="s">
        <v>184</v>
      </c>
      <c r="B56" s="657"/>
      <c r="C56" s="657"/>
      <c r="D56" s="657"/>
      <c r="E56" s="657"/>
      <c r="F56" s="657"/>
      <c r="G56" s="657"/>
      <c r="H56" s="657"/>
      <c r="I56" s="657"/>
      <c r="J56" s="658"/>
      <c r="K56" s="316"/>
      <c r="L56" s="250"/>
      <c r="M56" s="317"/>
      <c r="N56" s="250"/>
      <c r="O56" s="250"/>
      <c r="P56" s="321"/>
      <c r="Q56" s="656" t="s">
        <v>158</v>
      </c>
      <c r="R56" s="657"/>
      <c r="S56" s="657"/>
      <c r="T56" s="657"/>
      <c r="U56" s="657"/>
      <c r="V56" s="657"/>
      <c r="W56" s="657"/>
      <c r="X56" s="657"/>
      <c r="Y56" s="658"/>
      <c r="Z56" s="316"/>
      <c r="AA56" s="250"/>
      <c r="AB56" s="317"/>
      <c r="AC56" s="250"/>
      <c r="AD56" s="250"/>
      <c r="AE56" s="318"/>
      <c r="AF56" s="682" t="s">
        <v>21</v>
      </c>
      <c r="AG56" s="682"/>
      <c r="AH56" s="682"/>
      <c r="AI56" s="682"/>
      <c r="AJ56" s="344"/>
      <c r="AK56" s="313"/>
      <c r="AL56" s="313" t="s">
        <v>108</v>
      </c>
      <c r="AM56" s="313"/>
      <c r="AN56" s="313"/>
      <c r="AO56" s="313"/>
      <c r="AP56" s="313" t="s">
        <v>108</v>
      </c>
      <c r="AQ56" s="313"/>
      <c r="AR56" s="313"/>
      <c r="AS56" s="37"/>
      <c r="AT56" s="350"/>
      <c r="AU56" s="36"/>
      <c r="AV56" s="36"/>
      <c r="AW56" s="36"/>
      <c r="AX56" s="36"/>
      <c r="AY56" s="36"/>
      <c r="AZ56" s="36"/>
      <c r="BA56" s="36"/>
      <c r="BB56" s="36"/>
      <c r="BC56" s="36"/>
      <c r="BD56" s="36"/>
      <c r="BE56" s="234"/>
      <c r="BF56" s="234"/>
      <c r="BG56" s="234"/>
      <c r="BH56" s="234"/>
      <c r="BI56" s="234"/>
      <c r="BJ56" s="234"/>
      <c r="BK56" s="234"/>
      <c r="BL56" s="256"/>
      <c r="BM56" s="256"/>
      <c r="BN56" s="256"/>
      <c r="BO56" s="256"/>
      <c r="BP56" s="256"/>
      <c r="BQ56" s="256"/>
      <c r="BR56" s="256"/>
      <c r="BS56" s="256"/>
      <c r="BT56" s="256"/>
      <c r="BU56" s="256"/>
      <c r="BV56" s="234"/>
    </row>
    <row r="57" spans="1:74" ht="20.100000000000001" customHeight="1">
      <c r="A57" s="656" t="s">
        <v>158</v>
      </c>
      <c r="B57" s="657"/>
      <c r="C57" s="657"/>
      <c r="D57" s="657"/>
      <c r="E57" s="657"/>
      <c r="F57" s="657"/>
      <c r="G57" s="657"/>
      <c r="H57" s="657"/>
      <c r="I57" s="657"/>
      <c r="J57" s="658"/>
      <c r="K57" s="316"/>
      <c r="L57" s="250"/>
      <c r="M57" s="317"/>
      <c r="N57" s="250"/>
      <c r="O57" s="250"/>
      <c r="P57" s="321"/>
      <c r="Q57" s="656" t="s">
        <v>158</v>
      </c>
      <c r="R57" s="657"/>
      <c r="S57" s="657"/>
      <c r="T57" s="657"/>
      <c r="U57" s="657"/>
      <c r="V57" s="657"/>
      <c r="W57" s="657"/>
      <c r="X57" s="657"/>
      <c r="Y57" s="658"/>
      <c r="Z57" s="316"/>
      <c r="AA57" s="250"/>
      <c r="AB57" s="317"/>
      <c r="AC57" s="250"/>
      <c r="AD57" s="250"/>
      <c r="AE57" s="318"/>
      <c r="AF57" s="683" t="s">
        <v>109</v>
      </c>
      <c r="AG57" s="683"/>
      <c r="AH57" s="683"/>
      <c r="AI57" s="683"/>
      <c r="AJ57" s="348"/>
      <c r="AK57" s="349"/>
      <c r="AL57" s="349"/>
      <c r="AM57" s="349"/>
      <c r="AN57" s="349"/>
      <c r="AO57" s="349"/>
      <c r="AP57" s="349"/>
      <c r="AQ57" s="349"/>
      <c r="AR57" s="349"/>
      <c r="AS57" s="349" t="s">
        <v>110</v>
      </c>
      <c r="AT57" s="355"/>
      <c r="AU57" s="36"/>
      <c r="AV57" s="36"/>
      <c r="AW57" s="36"/>
      <c r="AX57" s="36"/>
      <c r="AY57" s="36"/>
      <c r="AZ57" s="36"/>
      <c r="BA57" s="36"/>
      <c r="BB57" s="36"/>
      <c r="BC57" s="36"/>
      <c r="BD57" s="36"/>
      <c r="BE57" s="234"/>
      <c r="BF57" s="234"/>
      <c r="BG57" s="234"/>
      <c r="BH57" s="234"/>
      <c r="BI57" s="234"/>
      <c r="BJ57" s="234"/>
      <c r="BK57" s="234"/>
      <c r="BL57" s="256"/>
      <c r="BM57" s="256"/>
      <c r="BN57" s="256"/>
      <c r="BO57" s="256"/>
      <c r="BP57" s="256"/>
      <c r="BQ57" s="256"/>
      <c r="BR57" s="256"/>
      <c r="BS57" s="256"/>
      <c r="BT57" s="256"/>
      <c r="BU57" s="256"/>
      <c r="BV57" s="234"/>
    </row>
    <row r="58" spans="1:74" ht="20.100000000000001" customHeight="1" thickBot="1">
      <c r="A58" s="673" t="s">
        <v>158</v>
      </c>
      <c r="B58" s="674"/>
      <c r="C58" s="674"/>
      <c r="D58" s="674"/>
      <c r="E58" s="674"/>
      <c r="F58" s="674"/>
      <c r="G58" s="674"/>
      <c r="H58" s="674"/>
      <c r="I58" s="674"/>
      <c r="J58" s="675"/>
      <c r="K58" s="334"/>
      <c r="L58" s="335"/>
      <c r="M58" s="336"/>
      <c r="N58" s="335"/>
      <c r="O58" s="335"/>
      <c r="P58" s="335"/>
      <c r="Q58" s="673" t="s">
        <v>158</v>
      </c>
      <c r="R58" s="674"/>
      <c r="S58" s="674"/>
      <c r="T58" s="674"/>
      <c r="U58" s="674"/>
      <c r="V58" s="674"/>
      <c r="W58" s="674"/>
      <c r="X58" s="674"/>
      <c r="Y58" s="675"/>
      <c r="Z58" s="334"/>
      <c r="AA58" s="335"/>
      <c r="AB58" s="336"/>
      <c r="AC58" s="335"/>
      <c r="AD58" s="335"/>
      <c r="AE58" s="356"/>
      <c r="AF58" s="686" t="s">
        <v>22</v>
      </c>
      <c r="AG58" s="686"/>
      <c r="AH58" s="686"/>
      <c r="AI58" s="686"/>
      <c r="AJ58" s="357"/>
      <c r="AK58" s="280"/>
      <c r="AL58" s="280"/>
      <c r="AM58" s="358"/>
      <c r="AN58" s="359"/>
      <c r="AO58" s="358"/>
      <c r="AP58" s="358"/>
      <c r="AQ58" s="358"/>
      <c r="AR58" s="358"/>
      <c r="AS58" s="280" t="s">
        <v>110</v>
      </c>
      <c r="AT58" s="360"/>
      <c r="AU58" s="38"/>
      <c r="AV58" s="38"/>
      <c r="AW58" s="38"/>
      <c r="AX58" s="38"/>
      <c r="AY58" s="38"/>
      <c r="AZ58" s="38"/>
      <c r="BA58" s="38"/>
      <c r="BB58" s="38"/>
      <c r="BC58" s="38"/>
      <c r="BD58" s="38"/>
      <c r="BE58" s="234"/>
      <c r="BF58" s="234"/>
      <c r="BG58" s="234"/>
      <c r="BH58" s="234"/>
      <c r="BI58" s="234"/>
      <c r="BJ58" s="234"/>
      <c r="BK58" s="234"/>
      <c r="BL58" s="319"/>
      <c r="BM58" s="319"/>
      <c r="BN58" s="319"/>
      <c r="BO58" s="319"/>
      <c r="BP58" s="319"/>
      <c r="BQ58" s="319"/>
      <c r="BR58" s="319"/>
      <c r="BS58" s="256"/>
      <c r="BT58" s="319"/>
      <c r="BU58" s="319"/>
      <c r="BV58" s="234"/>
    </row>
    <row r="59" spans="1:74" ht="20.100000000000001" customHeight="1">
      <c r="A59" s="687"/>
      <c r="B59" s="688"/>
      <c r="C59" s="688"/>
      <c r="D59" s="688"/>
      <c r="E59" s="688"/>
      <c r="F59" s="688"/>
      <c r="G59" s="688"/>
      <c r="H59" s="688"/>
      <c r="I59" s="688"/>
      <c r="J59" s="688"/>
      <c r="K59" s="688"/>
      <c r="L59" s="688"/>
      <c r="M59" s="688"/>
      <c r="N59" s="688"/>
      <c r="O59" s="688"/>
      <c r="P59" s="688"/>
      <c r="Q59" s="688"/>
      <c r="R59" s="688"/>
      <c r="S59" s="688"/>
      <c r="T59" s="688"/>
      <c r="U59" s="688"/>
      <c r="V59" s="688"/>
      <c r="W59" s="688"/>
      <c r="X59" s="689"/>
      <c r="Y59" s="689"/>
      <c r="Z59" s="689"/>
      <c r="AA59" s="689"/>
      <c r="AB59" s="689"/>
      <c r="AC59" s="689"/>
      <c r="AD59" s="689"/>
      <c r="AE59" s="689"/>
      <c r="AF59" s="689"/>
      <c r="AG59" s="689"/>
      <c r="AH59" s="689"/>
      <c r="AI59" s="689"/>
      <c r="AJ59" s="689"/>
      <c r="AK59" s="689"/>
      <c r="AL59" s="689"/>
      <c r="AM59" s="689"/>
      <c r="AN59" s="689"/>
      <c r="AO59" s="689"/>
      <c r="AP59" s="689"/>
      <c r="AQ59" s="689"/>
      <c r="AR59" s="689"/>
      <c r="AS59" s="689"/>
      <c r="AT59" s="690"/>
      <c r="AW59" s="361"/>
      <c r="AX59" s="361"/>
      <c r="AY59" s="361"/>
      <c r="AZ59" s="361"/>
      <c r="BA59" s="361"/>
      <c r="BB59" s="361"/>
      <c r="BC59" s="361"/>
      <c r="BD59" s="361"/>
      <c r="BE59" s="234"/>
      <c r="BF59" s="234"/>
      <c r="BG59" s="234"/>
      <c r="BH59" s="234"/>
      <c r="BI59" s="234"/>
      <c r="BJ59" s="234"/>
      <c r="BK59" s="234"/>
      <c r="BL59" s="256"/>
      <c r="BM59" s="256"/>
      <c r="BN59" s="256"/>
      <c r="BO59" s="256"/>
      <c r="BP59" s="256"/>
      <c r="BQ59" s="256"/>
      <c r="BR59" s="256"/>
      <c r="BS59" s="256"/>
      <c r="BT59" s="256"/>
      <c r="BU59" s="256"/>
      <c r="BV59" s="234"/>
    </row>
    <row r="60" spans="1:74" ht="20.100000000000001" customHeight="1">
      <c r="A60" s="676"/>
      <c r="B60" s="627"/>
      <c r="C60" s="627"/>
      <c r="D60" s="627"/>
      <c r="E60" s="627"/>
      <c r="F60" s="627"/>
      <c r="G60" s="627"/>
      <c r="H60" s="627"/>
      <c r="I60" s="627"/>
      <c r="J60" s="627"/>
      <c r="K60" s="627"/>
      <c r="L60" s="627"/>
      <c r="M60" s="627"/>
      <c r="N60" s="627"/>
      <c r="O60" s="627"/>
      <c r="P60" s="627"/>
      <c r="Q60" s="627"/>
      <c r="R60" s="627"/>
      <c r="S60" s="627"/>
      <c r="T60" s="627"/>
      <c r="U60" s="627"/>
      <c r="V60" s="627"/>
      <c r="W60" s="627"/>
      <c r="X60" s="420"/>
      <c r="Y60" s="420"/>
      <c r="Z60" s="420"/>
      <c r="AA60" s="420"/>
      <c r="AB60" s="420"/>
      <c r="AC60" s="420"/>
      <c r="AD60" s="420"/>
      <c r="AE60" s="420"/>
      <c r="AF60" s="420"/>
      <c r="AG60" s="420"/>
      <c r="AH60" s="420"/>
      <c r="AI60" s="420"/>
      <c r="AJ60" s="420"/>
      <c r="AK60" s="420"/>
      <c r="AL60" s="420"/>
      <c r="AM60" s="420"/>
      <c r="AN60" s="420"/>
      <c r="AO60" s="420"/>
      <c r="AP60" s="420"/>
      <c r="AQ60" s="420"/>
      <c r="AR60" s="420"/>
      <c r="AS60" s="420"/>
      <c r="AT60" s="679"/>
      <c r="AW60" s="361"/>
      <c r="AX60" s="361"/>
      <c r="AY60" s="361"/>
      <c r="AZ60" s="361"/>
      <c r="BA60" s="361"/>
      <c r="BB60" s="361"/>
      <c r="BC60" s="361"/>
      <c r="BD60" s="361"/>
      <c r="BE60" s="234"/>
      <c r="BF60" s="234"/>
      <c r="BG60" s="234"/>
      <c r="BH60" s="234"/>
      <c r="BI60" s="234"/>
      <c r="BJ60" s="234"/>
      <c r="BK60" s="234"/>
      <c r="BL60" s="256"/>
      <c r="BM60" s="256"/>
      <c r="BN60" s="256"/>
      <c r="BO60" s="256"/>
      <c r="BP60" s="256"/>
      <c r="BQ60" s="256"/>
      <c r="BR60" s="256"/>
      <c r="BS60" s="256"/>
      <c r="BT60" s="256"/>
      <c r="BU60" s="256"/>
      <c r="BV60" s="234"/>
    </row>
    <row r="61" spans="1:74" ht="20.100000000000001" customHeight="1">
      <c r="A61" s="676"/>
      <c r="B61" s="627"/>
      <c r="C61" s="627"/>
      <c r="D61" s="627"/>
      <c r="E61" s="627"/>
      <c r="F61" s="627"/>
      <c r="G61" s="627"/>
      <c r="H61" s="627"/>
      <c r="I61" s="627"/>
      <c r="J61" s="627"/>
      <c r="K61" s="627"/>
      <c r="L61" s="627"/>
      <c r="M61" s="627"/>
      <c r="N61" s="627"/>
      <c r="O61" s="627"/>
      <c r="P61" s="627"/>
      <c r="Q61" s="627"/>
      <c r="R61" s="627"/>
      <c r="S61" s="627"/>
      <c r="T61" s="627"/>
      <c r="U61" s="627"/>
      <c r="V61" s="627"/>
      <c r="W61" s="627"/>
      <c r="X61" s="420"/>
      <c r="Y61" s="420"/>
      <c r="Z61" s="420"/>
      <c r="AA61" s="420"/>
      <c r="AB61" s="420"/>
      <c r="AC61" s="420"/>
      <c r="AD61" s="420"/>
      <c r="AE61" s="420"/>
      <c r="AF61" s="420"/>
      <c r="AG61" s="420"/>
      <c r="AH61" s="420"/>
      <c r="AI61" s="420"/>
      <c r="AJ61" s="420"/>
      <c r="AK61" s="420"/>
      <c r="AL61" s="420"/>
      <c r="AM61" s="420"/>
      <c r="AN61" s="420"/>
      <c r="AO61" s="420"/>
      <c r="AP61" s="420"/>
      <c r="AQ61" s="420"/>
      <c r="AR61" s="420"/>
      <c r="AS61" s="420"/>
      <c r="AT61" s="679"/>
      <c r="AW61" s="362"/>
      <c r="AX61" s="362"/>
      <c r="AY61" s="362"/>
      <c r="AZ61" s="362"/>
      <c r="BA61" s="362"/>
      <c r="BB61" s="362"/>
      <c r="BC61" s="362"/>
      <c r="BD61" s="362"/>
      <c r="BE61" s="234"/>
      <c r="BF61" s="234"/>
      <c r="BG61" s="234"/>
      <c r="BH61" s="234"/>
      <c r="BI61" s="234"/>
      <c r="BJ61" s="234"/>
      <c r="BK61" s="234"/>
      <c r="BL61" s="256"/>
      <c r="BM61" s="256"/>
      <c r="BN61" s="256"/>
      <c r="BO61" s="256"/>
      <c r="BP61" s="256"/>
      <c r="BQ61" s="256"/>
      <c r="BR61" s="256"/>
      <c r="BS61" s="256"/>
      <c r="BT61" s="256"/>
      <c r="BU61" s="256"/>
      <c r="BV61" s="234"/>
    </row>
    <row r="62" spans="1:74" ht="20.100000000000001" customHeight="1">
      <c r="A62" s="677"/>
      <c r="B62" s="678"/>
      <c r="C62" s="678"/>
      <c r="D62" s="678"/>
      <c r="E62" s="678"/>
      <c r="F62" s="678"/>
      <c r="G62" s="678"/>
      <c r="H62" s="678"/>
      <c r="I62" s="678"/>
      <c r="J62" s="678"/>
      <c r="K62" s="678"/>
      <c r="L62" s="678"/>
      <c r="M62" s="678"/>
      <c r="N62" s="678"/>
      <c r="O62" s="678"/>
      <c r="P62" s="678"/>
      <c r="Q62" s="678"/>
      <c r="R62" s="678"/>
      <c r="S62" s="678"/>
      <c r="T62" s="678"/>
      <c r="U62" s="678"/>
      <c r="V62" s="678"/>
      <c r="W62" s="678"/>
      <c r="X62" s="680"/>
      <c r="Y62" s="680"/>
      <c r="Z62" s="680"/>
      <c r="AA62" s="680"/>
      <c r="AB62" s="680"/>
      <c r="AC62" s="680"/>
      <c r="AD62" s="680"/>
      <c r="AE62" s="680"/>
      <c r="AF62" s="680"/>
      <c r="AG62" s="680"/>
      <c r="AH62" s="680"/>
      <c r="AI62" s="680"/>
      <c r="AJ62" s="680"/>
      <c r="AK62" s="680"/>
      <c r="AL62" s="680"/>
      <c r="AM62" s="680"/>
      <c r="AN62" s="680"/>
      <c r="AO62" s="680"/>
      <c r="AP62" s="680"/>
      <c r="AQ62" s="680"/>
      <c r="AR62" s="680"/>
      <c r="AS62" s="680"/>
      <c r="AT62" s="681"/>
      <c r="AW62" s="362"/>
      <c r="AX62" s="362"/>
      <c r="AY62" s="362"/>
      <c r="AZ62" s="362"/>
      <c r="BA62" s="362"/>
      <c r="BB62" s="362"/>
      <c r="BC62" s="362"/>
      <c r="BD62" s="362"/>
      <c r="BE62" s="234"/>
      <c r="BF62" s="234"/>
      <c r="BG62" s="234"/>
      <c r="BH62" s="234"/>
      <c r="BI62" s="234"/>
      <c r="BJ62" s="234"/>
      <c r="BK62" s="234"/>
      <c r="BL62" s="363"/>
      <c r="BM62" s="256"/>
      <c r="BN62" s="256"/>
      <c r="BO62" s="256"/>
      <c r="BP62" s="256"/>
      <c r="BQ62" s="256"/>
      <c r="BR62" s="256"/>
      <c r="BS62" s="256"/>
      <c r="BT62" s="256"/>
      <c r="BU62" s="256"/>
      <c r="BV62" s="234"/>
    </row>
    <row r="63" spans="1:74" ht="20.100000000000001" customHeight="1">
      <c r="A63" s="256"/>
      <c r="B63" s="256"/>
      <c r="C63" s="256"/>
      <c r="D63" s="256"/>
      <c r="E63" s="256"/>
      <c r="F63" s="256"/>
      <c r="G63" s="256"/>
      <c r="H63" s="256"/>
      <c r="I63" s="256"/>
      <c r="J63" s="256"/>
      <c r="K63" s="256"/>
      <c r="L63" s="256"/>
      <c r="M63" s="256"/>
      <c r="N63" s="256"/>
      <c r="O63" s="256"/>
      <c r="P63" s="256"/>
      <c r="Q63" s="256"/>
      <c r="R63" s="256"/>
      <c r="S63" s="256"/>
      <c r="T63" s="256"/>
      <c r="U63" s="256"/>
      <c r="V63" s="256"/>
      <c r="W63" s="256"/>
      <c r="X63" s="256"/>
      <c r="Y63" s="256"/>
      <c r="Z63" s="256"/>
      <c r="AA63" s="256"/>
      <c r="AB63" s="256"/>
      <c r="AC63" s="256"/>
      <c r="AD63" s="256"/>
      <c r="AE63" s="256"/>
      <c r="AF63" s="256"/>
      <c r="AG63" s="256"/>
      <c r="AH63" s="256"/>
      <c r="AI63" s="256"/>
      <c r="AJ63" s="256"/>
      <c r="AK63" s="256"/>
      <c r="AL63" s="256"/>
      <c r="AM63" s="256"/>
      <c r="AN63" s="256"/>
      <c r="AO63" s="256"/>
      <c r="AP63" s="256"/>
      <c r="AQ63" s="234"/>
      <c r="AR63" s="234"/>
      <c r="AS63" s="234"/>
      <c r="AT63" s="234"/>
      <c r="AU63" s="234"/>
      <c r="AV63" s="234"/>
      <c r="AW63" s="234"/>
      <c r="AX63" s="234"/>
      <c r="AY63" s="234"/>
      <c r="AZ63" s="234"/>
      <c r="BA63" s="234"/>
      <c r="BB63" s="234"/>
      <c r="BC63" s="234"/>
      <c r="BD63" s="234"/>
      <c r="BE63" s="234"/>
      <c r="BF63" s="234"/>
      <c r="BG63" s="234"/>
      <c r="BH63" s="234"/>
      <c r="BI63" s="234"/>
      <c r="BJ63" s="234"/>
      <c r="BK63" s="234"/>
      <c r="BL63" s="234"/>
      <c r="BM63" s="234"/>
      <c r="BN63" s="234"/>
      <c r="BO63" s="234"/>
      <c r="BP63" s="234"/>
      <c r="BQ63" s="234"/>
      <c r="BR63" s="234"/>
      <c r="BS63" s="234"/>
      <c r="BT63" s="234"/>
      <c r="BU63" s="234"/>
      <c r="BV63" s="234"/>
    </row>
    <row r="64" spans="1:74" ht="17.100000000000001" customHeight="1">
      <c r="A64" s="364"/>
      <c r="B64" s="364"/>
      <c r="C64" s="364"/>
      <c r="D64" s="365"/>
      <c r="E64" s="365"/>
      <c r="F64" s="365"/>
      <c r="G64" s="365"/>
      <c r="H64" s="365"/>
      <c r="I64" s="365"/>
      <c r="J64" s="365"/>
      <c r="K64" s="365"/>
      <c r="L64" s="365"/>
      <c r="M64" s="256"/>
      <c r="N64" s="256"/>
      <c r="O64" s="256"/>
      <c r="P64" s="256"/>
      <c r="Q64" s="256"/>
      <c r="R64" s="256"/>
      <c r="S64" s="256"/>
      <c r="T64" s="256"/>
      <c r="U64" s="256"/>
      <c r="V64" s="256"/>
      <c r="W64" s="256"/>
      <c r="X64" s="256"/>
      <c r="Y64" s="256"/>
      <c r="Z64" s="256"/>
      <c r="AA64" s="256"/>
      <c r="AB64" s="256"/>
      <c r="AC64" s="256"/>
      <c r="AD64" s="256"/>
      <c r="AE64" s="256"/>
      <c r="AF64" s="256"/>
      <c r="AG64" s="256"/>
      <c r="AH64" s="256"/>
      <c r="AI64" s="256"/>
      <c r="AJ64" s="256"/>
      <c r="AK64" s="256"/>
      <c r="AL64" s="256"/>
      <c r="AM64" s="256"/>
      <c r="AN64" s="256"/>
      <c r="AO64" s="256"/>
      <c r="AP64" s="256"/>
      <c r="AQ64" s="256"/>
      <c r="AR64" s="256"/>
      <c r="AS64" s="256"/>
      <c r="AT64" s="256"/>
      <c r="AU64" s="256"/>
      <c r="AV64" s="256"/>
      <c r="AW64" s="256"/>
      <c r="AX64" s="256"/>
      <c r="AY64" s="256"/>
      <c r="AZ64" s="256"/>
      <c r="BA64" s="256"/>
      <c r="BB64" s="256"/>
      <c r="BC64" s="256"/>
      <c r="BD64" s="256"/>
      <c r="BE64" s="234"/>
      <c r="BF64" s="234"/>
      <c r="BG64" s="234"/>
      <c r="BH64" s="234"/>
      <c r="BI64" s="234"/>
      <c r="BJ64" s="234"/>
      <c r="BK64" s="234"/>
      <c r="BL64" s="234"/>
      <c r="BM64" s="234"/>
      <c r="BN64" s="234"/>
      <c r="BO64" s="234"/>
      <c r="BP64" s="234"/>
      <c r="BQ64" s="234"/>
      <c r="BR64" s="234"/>
      <c r="BS64" s="234"/>
      <c r="BT64" s="234"/>
      <c r="BU64" s="234"/>
      <c r="BV64" s="234"/>
    </row>
    <row r="65" spans="1:74" ht="17.100000000000001" customHeight="1">
      <c r="A65" s="364"/>
      <c r="B65" s="364"/>
      <c r="C65" s="364"/>
      <c r="D65" s="365"/>
      <c r="E65" s="365"/>
      <c r="F65" s="365"/>
      <c r="G65" s="365"/>
      <c r="H65" s="365"/>
      <c r="I65" s="365"/>
      <c r="J65" s="365"/>
      <c r="K65" s="365"/>
      <c r="L65" s="365"/>
      <c r="M65" s="256"/>
      <c r="N65" s="256"/>
      <c r="O65" s="256"/>
      <c r="P65" s="256"/>
      <c r="Q65" s="256"/>
      <c r="R65" s="256"/>
      <c r="S65" s="256"/>
      <c r="T65" s="256"/>
      <c r="U65" s="256"/>
      <c r="V65" s="256"/>
      <c r="W65" s="256"/>
      <c r="X65" s="256"/>
      <c r="Y65" s="256"/>
      <c r="Z65" s="256"/>
      <c r="AA65" s="256"/>
      <c r="AB65" s="256"/>
      <c r="AC65" s="256"/>
      <c r="AD65" s="256"/>
      <c r="AE65" s="256"/>
      <c r="AF65" s="256"/>
      <c r="AG65" s="256"/>
      <c r="AH65" s="256"/>
      <c r="AI65" s="256"/>
      <c r="AJ65" s="256"/>
      <c r="AK65" s="256"/>
      <c r="AL65" s="256"/>
      <c r="AM65" s="256"/>
      <c r="AN65" s="256"/>
      <c r="AO65" s="256"/>
      <c r="AP65" s="256"/>
      <c r="AQ65" s="256"/>
      <c r="AR65" s="256"/>
      <c r="AS65" s="256"/>
      <c r="AT65" s="256"/>
      <c r="AU65" s="256"/>
      <c r="AV65" s="256"/>
      <c r="AW65" s="256"/>
      <c r="AX65" s="256"/>
      <c r="AY65" s="256"/>
      <c r="AZ65" s="256"/>
      <c r="BA65" s="256"/>
      <c r="BB65" s="256"/>
      <c r="BC65" s="256"/>
      <c r="BD65" s="256"/>
      <c r="BE65" s="234"/>
      <c r="BF65" s="234"/>
      <c r="BG65" s="234"/>
      <c r="BH65" s="234"/>
      <c r="BI65" s="234"/>
      <c r="BJ65" s="234"/>
      <c r="BK65" s="234"/>
      <c r="BL65" s="234"/>
      <c r="BM65" s="234"/>
      <c r="BN65" s="234"/>
      <c r="BO65" s="234"/>
      <c r="BP65" s="234"/>
      <c r="BQ65" s="234"/>
      <c r="BR65" s="234"/>
      <c r="BS65" s="234"/>
      <c r="BT65" s="234"/>
      <c r="BU65" s="234"/>
      <c r="BV65" s="234"/>
    </row>
    <row r="66" spans="1:74" ht="17.100000000000001" customHeight="1">
      <c r="A66" s="364"/>
      <c r="B66" s="364"/>
      <c r="C66" s="364"/>
      <c r="D66" s="366"/>
      <c r="E66" s="366"/>
      <c r="F66" s="366"/>
      <c r="G66" s="366"/>
      <c r="H66" s="366"/>
      <c r="I66" s="366"/>
      <c r="J66" s="366"/>
      <c r="K66" s="366"/>
      <c r="L66" s="366"/>
      <c r="M66" s="256"/>
      <c r="N66" s="256"/>
      <c r="O66" s="256"/>
      <c r="P66" s="256"/>
      <c r="Q66" s="256"/>
      <c r="R66" s="256"/>
      <c r="S66" s="256"/>
      <c r="T66" s="256"/>
      <c r="U66" s="256"/>
      <c r="V66" s="256"/>
      <c r="W66" s="256"/>
      <c r="X66" s="256"/>
      <c r="Y66" s="256"/>
      <c r="Z66" s="256"/>
      <c r="AA66" s="256"/>
      <c r="AB66" s="256"/>
      <c r="AC66" s="256"/>
      <c r="AD66" s="256"/>
      <c r="AE66" s="256"/>
      <c r="AF66" s="256"/>
      <c r="AG66" s="256"/>
      <c r="AH66" s="256"/>
      <c r="AI66" s="256"/>
      <c r="AJ66" s="256"/>
      <c r="AK66" s="256"/>
      <c r="AL66" s="256"/>
      <c r="AM66" s="256"/>
      <c r="AN66" s="256"/>
      <c r="AO66" s="256"/>
      <c r="AP66" s="256"/>
      <c r="AQ66" s="256"/>
      <c r="AR66" s="256"/>
      <c r="AS66" s="256"/>
      <c r="AT66" s="256"/>
      <c r="AU66" s="256"/>
      <c r="AV66" s="256"/>
      <c r="AW66" s="256"/>
      <c r="AX66" s="256"/>
      <c r="AY66" s="256"/>
      <c r="AZ66" s="256"/>
      <c r="BA66" s="256"/>
      <c r="BB66" s="256"/>
      <c r="BC66" s="256"/>
      <c r="BD66" s="256"/>
      <c r="BE66" s="234"/>
      <c r="BF66" s="234"/>
      <c r="BG66" s="234"/>
      <c r="BH66" s="234"/>
      <c r="BI66" s="234"/>
      <c r="BJ66" s="234"/>
      <c r="BK66" s="234"/>
      <c r="BL66" s="234"/>
      <c r="BM66" s="234"/>
      <c r="BN66" s="234"/>
      <c r="BO66" s="234"/>
      <c r="BP66" s="234"/>
      <c r="BQ66" s="234"/>
      <c r="BR66" s="234"/>
      <c r="BS66" s="234"/>
      <c r="BT66" s="234"/>
      <c r="BU66" s="234"/>
      <c r="BV66" s="234"/>
    </row>
    <row r="67" spans="1:74" ht="17.100000000000001" customHeight="1">
      <c r="A67" s="364"/>
      <c r="B67" s="364"/>
      <c r="C67" s="364"/>
      <c r="D67" s="366"/>
      <c r="E67" s="366"/>
      <c r="F67" s="366"/>
      <c r="G67" s="366"/>
      <c r="H67" s="366"/>
      <c r="I67" s="366"/>
      <c r="J67" s="366"/>
      <c r="K67" s="366"/>
      <c r="L67" s="366"/>
      <c r="M67" s="256"/>
      <c r="N67" s="256"/>
      <c r="O67" s="256"/>
      <c r="P67" s="256"/>
      <c r="Q67" s="256"/>
      <c r="R67" s="256"/>
      <c r="S67" s="256"/>
      <c r="T67" s="365"/>
      <c r="U67" s="256"/>
      <c r="V67" s="256"/>
      <c r="W67" s="256"/>
      <c r="X67" s="256"/>
      <c r="Y67" s="256"/>
      <c r="Z67" s="256"/>
      <c r="AA67" s="256"/>
      <c r="AB67" s="256"/>
      <c r="AC67" s="256"/>
      <c r="AD67" s="256"/>
      <c r="AE67" s="256"/>
      <c r="AF67" s="256"/>
      <c r="AG67" s="256"/>
      <c r="AH67" s="256"/>
      <c r="AI67" s="256"/>
      <c r="AJ67" s="256"/>
      <c r="AK67" s="256"/>
      <c r="AL67" s="256"/>
      <c r="AM67" s="256"/>
      <c r="AN67" s="256"/>
      <c r="AO67" s="256"/>
      <c r="AP67" s="256"/>
      <c r="AQ67" s="256"/>
      <c r="AR67" s="256"/>
      <c r="AS67" s="256"/>
      <c r="AT67" s="256"/>
      <c r="AU67" s="256"/>
      <c r="AV67" s="256"/>
      <c r="AW67" s="256"/>
      <c r="AX67" s="256"/>
      <c r="AY67" s="256"/>
      <c r="AZ67" s="256"/>
      <c r="BA67" s="256"/>
      <c r="BB67" s="256"/>
      <c r="BC67" s="256"/>
      <c r="BD67" s="256"/>
      <c r="BE67" s="234"/>
      <c r="BF67" s="234"/>
      <c r="BG67" s="234"/>
      <c r="BH67" s="234"/>
      <c r="BI67" s="234"/>
      <c r="BJ67" s="234"/>
      <c r="BK67" s="234"/>
      <c r="BL67" s="234"/>
      <c r="BM67" s="234"/>
      <c r="BN67" s="234"/>
      <c r="BO67" s="234"/>
      <c r="BP67" s="234"/>
      <c r="BQ67" s="234"/>
      <c r="BR67" s="234"/>
      <c r="BS67" s="234"/>
      <c r="BT67" s="234"/>
      <c r="BU67" s="234"/>
      <c r="BV67" s="234"/>
    </row>
    <row r="68" spans="1:74" ht="17.100000000000001" customHeight="1">
      <c r="A68" s="364"/>
      <c r="B68" s="364"/>
      <c r="C68" s="364"/>
      <c r="D68" s="365"/>
      <c r="E68" s="365"/>
      <c r="F68" s="365"/>
      <c r="G68" s="365"/>
      <c r="H68" s="365"/>
      <c r="I68" s="365"/>
      <c r="J68" s="365"/>
      <c r="K68" s="365"/>
      <c r="L68" s="365"/>
      <c r="M68" s="256"/>
      <c r="N68" s="256"/>
      <c r="O68" s="256"/>
      <c r="P68" s="256"/>
      <c r="Q68" s="256"/>
      <c r="R68" s="256"/>
      <c r="S68" s="256"/>
      <c r="T68" s="256"/>
      <c r="U68" s="256"/>
      <c r="V68" s="256"/>
      <c r="W68" s="256"/>
      <c r="X68" s="256"/>
      <c r="Y68" s="256"/>
      <c r="Z68" s="256"/>
      <c r="AA68" s="256"/>
      <c r="AB68" s="256"/>
      <c r="AC68" s="256"/>
      <c r="AD68" s="256"/>
      <c r="AE68" s="256"/>
      <c r="AF68" s="256"/>
      <c r="AG68" s="256"/>
      <c r="AH68" s="256"/>
      <c r="AI68" s="256"/>
      <c r="AJ68" s="256"/>
      <c r="AK68" s="256"/>
      <c r="AL68" s="256"/>
      <c r="AM68" s="256"/>
      <c r="AN68" s="256"/>
      <c r="AO68" s="256"/>
      <c r="AP68" s="256"/>
      <c r="AQ68" s="256"/>
      <c r="AR68" s="256"/>
      <c r="AS68" s="256"/>
      <c r="AT68" s="256"/>
      <c r="AU68" s="256"/>
      <c r="AV68" s="256"/>
      <c r="AW68" s="256"/>
      <c r="AX68" s="256"/>
      <c r="AY68" s="256"/>
      <c r="AZ68" s="256"/>
      <c r="BA68" s="256"/>
      <c r="BB68" s="256"/>
      <c r="BC68" s="256"/>
      <c r="BD68" s="256"/>
      <c r="BE68" s="234"/>
      <c r="BF68" s="234"/>
      <c r="BG68" s="234"/>
      <c r="BH68" s="234"/>
      <c r="BI68" s="234"/>
      <c r="BJ68" s="234"/>
      <c r="BK68" s="234"/>
      <c r="BL68" s="234"/>
      <c r="BM68" s="234"/>
      <c r="BN68" s="234"/>
      <c r="BO68" s="234"/>
      <c r="BP68" s="234"/>
      <c r="BQ68" s="234"/>
      <c r="BR68" s="234"/>
      <c r="BS68" s="234"/>
      <c r="BT68" s="234"/>
      <c r="BU68" s="234"/>
      <c r="BV68" s="234"/>
    </row>
    <row r="69" spans="1:74" ht="17.100000000000001" customHeight="1">
      <c r="A69" s="364"/>
      <c r="B69" s="364"/>
      <c r="C69" s="364"/>
      <c r="D69" s="365"/>
      <c r="E69" s="365"/>
      <c r="F69" s="365"/>
      <c r="G69" s="365"/>
      <c r="H69" s="365"/>
      <c r="I69" s="365"/>
      <c r="J69" s="365"/>
      <c r="K69" s="365"/>
      <c r="L69" s="365"/>
      <c r="M69" s="256"/>
      <c r="N69" s="256"/>
      <c r="O69" s="256"/>
      <c r="P69" s="256"/>
      <c r="Q69" s="256"/>
      <c r="R69" s="256"/>
      <c r="S69" s="256"/>
      <c r="T69" s="256"/>
      <c r="U69" s="256"/>
      <c r="V69" s="256"/>
      <c r="W69" s="256"/>
      <c r="X69" s="256"/>
      <c r="Y69" s="256"/>
      <c r="Z69" s="256"/>
      <c r="AA69" s="256"/>
      <c r="AB69" s="256"/>
      <c r="AC69" s="256"/>
      <c r="AD69" s="256"/>
      <c r="AE69" s="256"/>
      <c r="AF69" s="256"/>
      <c r="AG69" s="256"/>
      <c r="AH69" s="256"/>
      <c r="AI69" s="256"/>
      <c r="AJ69" s="256"/>
      <c r="AK69" s="256"/>
      <c r="AL69" s="256"/>
      <c r="AM69" s="256"/>
      <c r="AN69" s="256"/>
      <c r="AO69" s="256"/>
      <c r="AP69" s="256"/>
      <c r="AQ69" s="256"/>
      <c r="AR69" s="256"/>
      <c r="AS69" s="256"/>
      <c r="AT69" s="256"/>
      <c r="AU69" s="256"/>
      <c r="AV69" s="256"/>
      <c r="AW69" s="256"/>
      <c r="AX69" s="256"/>
      <c r="AY69" s="256"/>
      <c r="AZ69" s="256"/>
      <c r="BA69" s="256"/>
      <c r="BB69" s="256"/>
      <c r="BC69" s="256"/>
      <c r="BD69" s="256"/>
      <c r="BE69" s="234"/>
      <c r="BF69" s="234"/>
      <c r="BG69" s="234"/>
      <c r="BH69" s="234"/>
      <c r="BI69" s="234"/>
      <c r="BJ69" s="234"/>
      <c r="BK69" s="234"/>
      <c r="BL69" s="234"/>
      <c r="BM69" s="234"/>
      <c r="BN69" s="234"/>
      <c r="BO69" s="234"/>
      <c r="BP69" s="234"/>
      <c r="BQ69" s="234"/>
      <c r="BR69" s="234"/>
      <c r="BS69" s="234"/>
      <c r="BT69" s="234"/>
      <c r="BU69" s="234"/>
      <c r="BV69" s="234"/>
    </row>
    <row r="70" spans="1:74" ht="17.100000000000001" customHeight="1">
      <c r="A70" s="364"/>
      <c r="B70" s="364"/>
      <c r="C70" s="364"/>
      <c r="D70" s="365"/>
      <c r="E70" s="365"/>
      <c r="F70" s="365"/>
      <c r="G70" s="365"/>
      <c r="H70" s="365"/>
      <c r="I70" s="365"/>
      <c r="J70" s="365"/>
      <c r="K70" s="365"/>
      <c r="L70" s="365"/>
      <c r="M70" s="256"/>
      <c r="N70" s="256"/>
      <c r="O70" s="256"/>
      <c r="P70" s="256"/>
      <c r="Q70" s="256"/>
      <c r="R70" s="256"/>
      <c r="S70" s="256"/>
      <c r="T70" s="256"/>
      <c r="U70" s="256"/>
      <c r="V70" s="256"/>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4"/>
      <c r="AY70" s="234"/>
      <c r="AZ70" s="234"/>
      <c r="BA70" s="234"/>
      <c r="BB70" s="234"/>
      <c r="BC70" s="234"/>
      <c r="BD70" s="234"/>
      <c r="BE70" s="234"/>
      <c r="BF70" s="234"/>
      <c r="BG70" s="234"/>
      <c r="BH70" s="234"/>
      <c r="BI70" s="234"/>
      <c r="BJ70" s="234"/>
      <c r="BK70" s="234"/>
      <c r="BL70" s="234"/>
      <c r="BM70" s="234"/>
      <c r="BN70" s="234"/>
      <c r="BO70" s="234"/>
      <c r="BP70" s="234"/>
      <c r="BQ70" s="234"/>
      <c r="BR70" s="234"/>
      <c r="BS70" s="234"/>
      <c r="BT70" s="234"/>
      <c r="BU70" s="234"/>
      <c r="BV70" s="234"/>
    </row>
    <row r="71" spans="1:74" ht="17.100000000000001" customHeight="1">
      <c r="A71" s="364"/>
      <c r="B71" s="364"/>
      <c r="C71" s="364"/>
      <c r="D71" s="365"/>
      <c r="E71" s="365"/>
      <c r="F71" s="365"/>
      <c r="G71" s="365"/>
      <c r="H71" s="365"/>
      <c r="I71" s="365"/>
      <c r="J71" s="365"/>
      <c r="K71" s="365"/>
      <c r="L71" s="365"/>
      <c r="M71" s="256"/>
      <c r="N71" s="256"/>
      <c r="O71" s="256"/>
      <c r="P71" s="256"/>
      <c r="Q71" s="256"/>
      <c r="R71" s="256"/>
      <c r="S71" s="256"/>
      <c r="T71" s="256"/>
      <c r="U71" s="256"/>
      <c r="V71" s="256"/>
      <c r="W71" s="234"/>
      <c r="X71" s="234"/>
      <c r="Y71" s="234"/>
      <c r="Z71" s="234"/>
      <c r="AA71" s="234"/>
      <c r="AB71" s="234"/>
      <c r="AC71" s="234"/>
      <c r="AD71" s="234"/>
      <c r="AE71" s="234"/>
      <c r="AF71" s="234"/>
      <c r="AG71" s="234"/>
      <c r="AH71" s="234"/>
      <c r="AI71" s="234"/>
      <c r="AJ71" s="234"/>
      <c r="AK71" s="234"/>
      <c r="AL71" s="234"/>
      <c r="AM71" s="234"/>
      <c r="AN71" s="234"/>
      <c r="AO71" s="234"/>
      <c r="AP71" s="234"/>
      <c r="AQ71" s="234"/>
      <c r="AR71" s="234"/>
      <c r="AS71" s="234"/>
      <c r="AT71" s="234"/>
      <c r="AU71" s="234"/>
      <c r="AV71" s="234"/>
      <c r="AW71" s="234"/>
      <c r="AX71" s="234"/>
      <c r="AY71" s="234"/>
      <c r="AZ71" s="234"/>
      <c r="BA71" s="234"/>
      <c r="BB71" s="234"/>
      <c r="BC71" s="234"/>
      <c r="BD71" s="234"/>
      <c r="BE71" s="234"/>
      <c r="BF71" s="234"/>
      <c r="BG71" s="234"/>
      <c r="BH71" s="234"/>
      <c r="BI71" s="234"/>
      <c r="BJ71" s="234"/>
      <c r="BK71" s="234"/>
      <c r="BL71" s="234"/>
      <c r="BM71" s="234"/>
      <c r="BN71" s="234"/>
      <c r="BO71" s="234"/>
      <c r="BP71" s="234"/>
      <c r="BQ71" s="234"/>
      <c r="BR71" s="234"/>
      <c r="BS71" s="234"/>
      <c r="BT71" s="234"/>
      <c r="BU71" s="234"/>
      <c r="BV71" s="234"/>
    </row>
    <row r="72" spans="1:74" ht="17.100000000000001" customHeight="1">
      <c r="A72" s="364"/>
      <c r="B72" s="364"/>
      <c r="C72" s="364"/>
      <c r="D72" s="365"/>
      <c r="E72" s="365"/>
      <c r="F72" s="365"/>
      <c r="G72" s="365"/>
      <c r="H72" s="365"/>
      <c r="I72" s="365"/>
      <c r="J72" s="365"/>
      <c r="K72" s="365"/>
      <c r="L72" s="365"/>
      <c r="M72" s="256"/>
      <c r="N72" s="256"/>
      <c r="O72" s="256"/>
      <c r="P72" s="256"/>
      <c r="Q72" s="256"/>
      <c r="R72" s="256"/>
      <c r="S72" s="256"/>
      <c r="T72" s="234"/>
      <c r="U72" s="234"/>
      <c r="V72" s="234"/>
      <c r="W72" s="234"/>
      <c r="X72" s="234"/>
      <c r="Y72" s="234"/>
      <c r="Z72" s="234"/>
      <c r="AA72" s="234"/>
      <c r="AB72" s="234"/>
      <c r="AC72" s="234"/>
      <c r="AD72" s="234"/>
      <c r="AE72" s="234"/>
      <c r="AF72" s="234"/>
      <c r="AG72" s="234"/>
      <c r="AH72" s="234"/>
      <c r="AI72" s="234"/>
      <c r="AJ72" s="234"/>
      <c r="AK72" s="234"/>
      <c r="AL72" s="234"/>
      <c r="AM72" s="234"/>
      <c r="AN72" s="234"/>
      <c r="AO72" s="234"/>
      <c r="AP72" s="234"/>
      <c r="AQ72" s="234"/>
      <c r="AR72" s="234"/>
      <c r="AS72" s="234"/>
      <c r="AT72" s="234"/>
      <c r="AU72" s="234"/>
      <c r="AV72" s="234"/>
      <c r="AW72" s="234"/>
      <c r="AX72" s="234"/>
      <c r="AY72" s="234"/>
      <c r="AZ72" s="234"/>
      <c r="BA72" s="234"/>
      <c r="BB72" s="234"/>
      <c r="BC72" s="234"/>
      <c r="BD72" s="234"/>
      <c r="BE72" s="234"/>
      <c r="BF72" s="234"/>
      <c r="BG72" s="234"/>
      <c r="BH72" s="234"/>
      <c r="BI72" s="234"/>
      <c r="BJ72" s="234"/>
      <c r="BK72" s="234"/>
      <c r="BL72" s="234"/>
      <c r="BM72" s="234"/>
      <c r="BN72" s="234"/>
      <c r="BO72" s="234"/>
      <c r="BP72" s="234"/>
      <c r="BQ72" s="234"/>
      <c r="BR72" s="234"/>
      <c r="BS72" s="234"/>
      <c r="BT72" s="234"/>
      <c r="BU72" s="234"/>
      <c r="BV72" s="234"/>
    </row>
    <row r="73" spans="1:74" ht="17.100000000000001" customHeight="1">
      <c r="A73" s="364"/>
      <c r="B73" s="364"/>
      <c r="C73" s="364"/>
      <c r="D73" s="365"/>
      <c r="E73" s="365"/>
      <c r="F73" s="365"/>
      <c r="G73" s="365"/>
      <c r="H73" s="365"/>
      <c r="I73" s="365"/>
      <c r="J73" s="365"/>
      <c r="K73" s="365"/>
      <c r="L73" s="365"/>
      <c r="M73" s="256"/>
      <c r="N73" s="256"/>
      <c r="O73" s="256"/>
      <c r="P73" s="256"/>
      <c r="Q73" s="256"/>
      <c r="R73" s="256"/>
      <c r="S73" s="256"/>
      <c r="T73" s="234"/>
      <c r="U73" s="234"/>
      <c r="V73" s="234"/>
      <c r="W73" s="234"/>
      <c r="X73" s="234"/>
      <c r="Y73" s="234"/>
      <c r="Z73" s="234"/>
      <c r="AA73" s="234"/>
      <c r="AB73" s="234"/>
      <c r="AC73" s="234"/>
      <c r="AD73" s="234"/>
      <c r="AE73" s="234"/>
      <c r="AF73" s="234"/>
      <c r="AG73" s="234"/>
      <c r="AH73" s="234"/>
      <c r="AI73" s="234"/>
      <c r="AJ73" s="234"/>
      <c r="AK73" s="234"/>
      <c r="AL73" s="234"/>
      <c r="AM73" s="234"/>
      <c r="AN73" s="234"/>
      <c r="AO73" s="234"/>
      <c r="AP73" s="234"/>
      <c r="AQ73" s="234"/>
      <c r="AR73" s="234"/>
      <c r="AS73" s="234"/>
      <c r="AT73" s="234"/>
      <c r="AU73" s="234"/>
      <c r="AV73" s="234"/>
      <c r="AW73" s="234"/>
      <c r="AX73" s="234"/>
      <c r="AY73" s="234"/>
      <c r="AZ73" s="234"/>
      <c r="BA73" s="234"/>
      <c r="BB73" s="234"/>
      <c r="BC73" s="234"/>
      <c r="BD73" s="234"/>
      <c r="BE73" s="234"/>
      <c r="BF73" s="234"/>
      <c r="BG73" s="234"/>
      <c r="BH73" s="234"/>
      <c r="BI73" s="234"/>
      <c r="BJ73" s="234"/>
      <c r="BK73" s="234"/>
      <c r="BL73" s="234"/>
      <c r="BM73" s="234"/>
      <c r="BN73" s="234"/>
      <c r="BO73" s="234"/>
      <c r="BP73" s="234"/>
      <c r="BQ73" s="234"/>
      <c r="BR73" s="234"/>
      <c r="BS73" s="234"/>
      <c r="BT73" s="234"/>
      <c r="BU73" s="234"/>
      <c r="BV73" s="234"/>
    </row>
    <row r="74" spans="1:74" ht="17.100000000000001" customHeight="1">
      <c r="A74" s="364"/>
      <c r="B74" s="364"/>
      <c r="C74" s="364"/>
      <c r="D74" s="365"/>
      <c r="E74" s="365"/>
      <c r="F74" s="365"/>
      <c r="G74" s="365"/>
      <c r="H74" s="365"/>
      <c r="I74" s="365"/>
      <c r="J74" s="365"/>
      <c r="K74" s="365"/>
      <c r="L74" s="365"/>
      <c r="M74" s="256"/>
      <c r="N74" s="256"/>
      <c r="O74" s="256"/>
      <c r="P74" s="256"/>
      <c r="Q74" s="256"/>
      <c r="R74" s="256"/>
      <c r="S74" s="256"/>
      <c r="T74" s="234"/>
      <c r="U74" s="234"/>
      <c r="V74" s="234"/>
      <c r="W74" s="234"/>
      <c r="X74" s="234"/>
      <c r="Y74" s="234"/>
      <c r="Z74" s="234"/>
      <c r="AA74" s="234"/>
      <c r="AB74" s="234"/>
      <c r="AC74" s="234"/>
      <c r="AD74" s="234"/>
      <c r="AE74" s="234"/>
      <c r="AF74" s="234"/>
      <c r="AG74" s="234"/>
      <c r="AH74" s="234"/>
      <c r="AI74" s="234"/>
      <c r="AJ74" s="234"/>
      <c r="AK74" s="234"/>
      <c r="AL74" s="234"/>
      <c r="AM74" s="234"/>
      <c r="AN74" s="234"/>
      <c r="AO74" s="234"/>
      <c r="AP74" s="234"/>
      <c r="AQ74" s="234"/>
      <c r="AR74" s="234"/>
      <c r="AS74" s="234"/>
      <c r="AT74" s="234"/>
      <c r="AU74" s="234"/>
      <c r="AV74" s="234"/>
      <c r="AW74" s="234"/>
      <c r="AX74" s="234"/>
      <c r="AY74" s="234"/>
      <c r="AZ74" s="234"/>
      <c r="BA74" s="234"/>
      <c r="BB74" s="234"/>
      <c r="BC74" s="234"/>
      <c r="BD74" s="234"/>
      <c r="BE74" s="234"/>
      <c r="BF74" s="234"/>
      <c r="BG74" s="234"/>
      <c r="BH74" s="234"/>
      <c r="BI74" s="234"/>
      <c r="BJ74" s="234"/>
      <c r="BK74" s="234"/>
      <c r="BL74" s="234"/>
      <c r="BM74" s="234"/>
      <c r="BN74" s="234"/>
      <c r="BO74" s="234"/>
      <c r="BP74" s="234"/>
      <c r="BQ74" s="234"/>
      <c r="BR74" s="234"/>
      <c r="BS74" s="234"/>
      <c r="BT74" s="234"/>
      <c r="BU74" s="234"/>
      <c r="BV74" s="234"/>
    </row>
    <row r="75" spans="1:74" ht="17.100000000000001" customHeight="1">
      <c r="A75" s="364"/>
      <c r="B75" s="364"/>
      <c r="C75" s="364"/>
      <c r="D75" s="365"/>
      <c r="E75" s="365"/>
      <c r="F75" s="365"/>
      <c r="G75" s="365"/>
      <c r="H75" s="365"/>
      <c r="I75" s="365"/>
      <c r="J75" s="365"/>
      <c r="K75" s="365"/>
      <c r="L75" s="365"/>
      <c r="M75" s="256"/>
      <c r="N75" s="256"/>
      <c r="O75" s="256"/>
      <c r="P75" s="256"/>
      <c r="Q75" s="256"/>
      <c r="R75" s="256"/>
      <c r="S75" s="256"/>
      <c r="T75" s="234"/>
      <c r="U75" s="234"/>
      <c r="V75" s="234"/>
      <c r="W75" s="234"/>
      <c r="X75" s="234"/>
      <c r="Y75" s="234"/>
      <c r="Z75" s="234"/>
      <c r="AA75" s="234"/>
      <c r="AB75" s="234"/>
      <c r="AC75" s="234"/>
      <c r="AD75" s="234"/>
      <c r="AE75" s="234"/>
      <c r="AF75" s="234"/>
      <c r="AG75" s="234"/>
      <c r="AH75" s="234"/>
      <c r="AI75" s="234"/>
      <c r="AJ75" s="234"/>
      <c r="AK75" s="234"/>
      <c r="AL75" s="234"/>
      <c r="AM75" s="234"/>
      <c r="AN75" s="234"/>
      <c r="AO75" s="234"/>
      <c r="AP75" s="234"/>
      <c r="AQ75" s="234"/>
      <c r="AR75" s="234"/>
      <c r="AS75" s="234"/>
      <c r="AT75" s="234"/>
      <c r="AU75" s="234"/>
      <c r="AV75" s="234"/>
      <c r="AW75" s="234"/>
      <c r="AX75" s="234"/>
      <c r="AY75" s="234"/>
      <c r="AZ75" s="234"/>
      <c r="BA75" s="234"/>
      <c r="BB75" s="234"/>
      <c r="BC75" s="234"/>
      <c r="BD75" s="234"/>
      <c r="BE75" s="234"/>
      <c r="BF75" s="234"/>
      <c r="BG75" s="234"/>
      <c r="BH75" s="234"/>
      <c r="BI75" s="234"/>
      <c r="BJ75" s="234"/>
      <c r="BK75" s="234"/>
      <c r="BL75" s="234"/>
      <c r="BM75" s="234"/>
      <c r="BN75" s="234"/>
      <c r="BO75" s="234"/>
      <c r="BP75" s="234"/>
      <c r="BQ75" s="234"/>
      <c r="BR75" s="234"/>
      <c r="BS75" s="234"/>
      <c r="BT75" s="234"/>
      <c r="BU75" s="234"/>
      <c r="BV75" s="234"/>
    </row>
    <row r="76" spans="1:74" ht="17.100000000000001" customHeight="1">
      <c r="A76" s="364"/>
      <c r="B76" s="364"/>
      <c r="C76" s="364"/>
      <c r="D76" s="256"/>
      <c r="E76" s="256"/>
      <c r="F76" s="256"/>
      <c r="G76" s="256"/>
      <c r="H76" s="256"/>
      <c r="I76" s="256"/>
      <c r="J76" s="256"/>
      <c r="K76" s="256"/>
      <c r="L76" s="256"/>
      <c r="M76" s="256"/>
      <c r="N76" s="256"/>
      <c r="O76" s="256"/>
      <c r="P76" s="256"/>
      <c r="Q76" s="256"/>
      <c r="R76" s="256"/>
      <c r="S76" s="256"/>
      <c r="T76" s="234"/>
      <c r="U76" s="234"/>
      <c r="V76" s="234"/>
      <c r="W76" s="234"/>
      <c r="X76" s="234"/>
      <c r="Y76" s="234"/>
      <c r="Z76" s="234"/>
      <c r="AA76" s="234"/>
      <c r="AB76" s="234"/>
      <c r="AC76" s="234"/>
      <c r="AD76" s="234"/>
      <c r="AE76" s="234"/>
      <c r="AF76" s="234"/>
      <c r="AG76" s="234"/>
      <c r="AH76" s="234"/>
      <c r="AI76" s="234"/>
      <c r="AJ76" s="234"/>
      <c r="AK76" s="234"/>
      <c r="AL76" s="234"/>
      <c r="AM76" s="234"/>
      <c r="AN76" s="234"/>
      <c r="AO76" s="234"/>
      <c r="AP76" s="234"/>
      <c r="AQ76" s="234"/>
      <c r="AR76" s="234"/>
      <c r="AS76" s="234"/>
      <c r="AT76" s="234"/>
      <c r="AU76" s="234"/>
      <c r="AV76" s="234"/>
      <c r="AW76" s="234"/>
      <c r="AX76" s="234"/>
      <c r="AY76" s="234"/>
      <c r="AZ76" s="234"/>
      <c r="BA76" s="234"/>
      <c r="BB76" s="234"/>
      <c r="BC76" s="234"/>
      <c r="BD76" s="234"/>
      <c r="BE76" s="234"/>
      <c r="BF76" s="234"/>
      <c r="BG76" s="234"/>
      <c r="BH76" s="234"/>
      <c r="BI76" s="234"/>
      <c r="BJ76" s="234"/>
      <c r="BK76" s="234"/>
      <c r="BL76" s="234"/>
      <c r="BM76" s="234"/>
      <c r="BN76" s="234"/>
      <c r="BO76" s="234"/>
      <c r="BP76" s="234"/>
      <c r="BQ76" s="234"/>
      <c r="BR76" s="234"/>
      <c r="BS76" s="234"/>
      <c r="BT76" s="234"/>
      <c r="BU76" s="234"/>
      <c r="BV76" s="234"/>
    </row>
    <row r="77" spans="1:74" ht="17.100000000000001" customHeight="1">
      <c r="A77" s="364"/>
      <c r="B77" s="364"/>
      <c r="C77" s="364"/>
      <c r="D77" s="256"/>
      <c r="E77" s="256"/>
      <c r="F77" s="256"/>
      <c r="G77" s="256"/>
      <c r="H77" s="256"/>
      <c r="I77" s="256"/>
      <c r="J77" s="256"/>
      <c r="K77" s="256"/>
      <c r="L77" s="256"/>
      <c r="M77" s="256"/>
      <c r="N77" s="256"/>
      <c r="O77" s="256"/>
      <c r="P77" s="256"/>
      <c r="Q77" s="256"/>
      <c r="R77" s="256"/>
      <c r="S77" s="256"/>
      <c r="T77" s="234"/>
      <c r="U77" s="234"/>
      <c r="V77" s="234"/>
      <c r="W77" s="234"/>
      <c r="X77" s="234"/>
      <c r="Y77" s="234"/>
      <c r="Z77" s="234"/>
      <c r="AA77" s="234"/>
      <c r="AB77" s="234"/>
      <c r="AC77" s="234"/>
      <c r="AD77" s="234"/>
      <c r="AE77" s="234"/>
      <c r="AF77" s="234"/>
      <c r="AG77" s="234"/>
      <c r="AH77" s="234"/>
      <c r="AI77" s="234"/>
      <c r="AJ77" s="234"/>
      <c r="AK77" s="234"/>
      <c r="AL77" s="234"/>
      <c r="AM77" s="234"/>
      <c r="AN77" s="234"/>
      <c r="AO77" s="234"/>
      <c r="AP77" s="234"/>
      <c r="AQ77" s="234"/>
      <c r="AR77" s="234"/>
      <c r="AS77" s="234"/>
      <c r="AT77" s="234"/>
      <c r="AU77" s="234"/>
      <c r="AV77" s="234"/>
      <c r="AW77" s="234"/>
      <c r="AX77" s="234"/>
      <c r="AY77" s="234"/>
      <c r="AZ77" s="234"/>
      <c r="BA77" s="234"/>
      <c r="BB77" s="234"/>
      <c r="BC77" s="234"/>
      <c r="BD77" s="234"/>
    </row>
    <row r="78" spans="1:74" ht="17.100000000000001" customHeight="1">
      <c r="A78" s="234"/>
      <c r="B78" s="234"/>
      <c r="C78" s="234"/>
      <c r="D78" s="234"/>
      <c r="E78" s="234"/>
      <c r="F78" s="234"/>
      <c r="G78" s="234"/>
      <c r="H78" s="234"/>
      <c r="I78" s="234"/>
      <c r="J78" s="234"/>
      <c r="K78" s="234"/>
      <c r="L78" s="234"/>
      <c r="M78" s="234"/>
      <c r="N78" s="234"/>
      <c r="O78" s="234"/>
      <c r="P78" s="234"/>
      <c r="Q78" s="234"/>
      <c r="R78" s="234"/>
      <c r="S78" s="234"/>
      <c r="T78" s="234"/>
      <c r="U78" s="234"/>
      <c r="V78" s="234"/>
      <c r="W78" s="234"/>
      <c r="X78" s="234"/>
      <c r="Y78" s="234"/>
      <c r="Z78" s="234"/>
      <c r="AA78" s="234"/>
      <c r="AB78" s="234"/>
      <c r="AC78" s="234"/>
      <c r="AD78" s="234"/>
      <c r="AE78" s="234"/>
      <c r="AF78" s="234"/>
      <c r="AG78" s="297"/>
      <c r="AH78" s="234"/>
      <c r="AI78" s="234"/>
      <c r="AJ78" s="234"/>
      <c r="AK78" s="234"/>
      <c r="AL78" s="234"/>
      <c r="AM78" s="234"/>
      <c r="AN78" s="234"/>
      <c r="AO78" s="234"/>
      <c r="AP78" s="234"/>
      <c r="AQ78" s="234"/>
      <c r="AR78" s="234"/>
      <c r="AS78" s="234"/>
      <c r="AT78" s="234"/>
      <c r="AU78" s="234"/>
      <c r="AV78" s="234"/>
      <c r="AW78" s="234"/>
      <c r="AX78" s="234"/>
      <c r="AY78" s="234"/>
      <c r="AZ78" s="234"/>
      <c r="BA78" s="234"/>
      <c r="BB78" s="234"/>
      <c r="BC78" s="234"/>
      <c r="BD78" s="234"/>
    </row>
    <row r="79" spans="1:74" ht="15" customHeight="1">
      <c r="AU79" s="234"/>
      <c r="AV79" s="234"/>
      <c r="AW79" s="234"/>
      <c r="AX79" s="234"/>
      <c r="AY79" s="234"/>
      <c r="AZ79" s="234"/>
      <c r="BA79" s="234"/>
      <c r="BB79" s="234"/>
      <c r="BC79" s="234"/>
    </row>
    <row r="80" spans="1:74"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sheetData>
  <mergeCells count="174">
    <mergeCell ref="AO13:AQ13"/>
    <mergeCell ref="AR13:AT13"/>
    <mergeCell ref="A14:J14"/>
    <mergeCell ref="Q52:Y52"/>
    <mergeCell ref="AF14:AN14"/>
    <mergeCell ref="A15:J15"/>
    <mergeCell ref="Q53:Y53"/>
    <mergeCell ref="AF15:AN15"/>
    <mergeCell ref="AG2:AK3"/>
    <mergeCell ref="AL2:AT3"/>
    <mergeCell ref="AG4:AK5"/>
    <mergeCell ref="AL4:AT5"/>
    <mergeCell ref="AG6:AK7"/>
    <mergeCell ref="AL6:AT7"/>
    <mergeCell ref="Q23:Y23"/>
    <mergeCell ref="AF32:AN32"/>
    <mergeCell ref="N39:P39"/>
    <mergeCell ref="Q30:Y30"/>
    <mergeCell ref="Z30:AB30"/>
    <mergeCell ref="AC30:AE30"/>
    <mergeCell ref="AF39:AN39"/>
    <mergeCell ref="AO39:AQ39"/>
    <mergeCell ref="AR39:AT39"/>
    <mergeCell ref="A9:AT10"/>
    <mergeCell ref="Q12:AE12"/>
    <mergeCell ref="AF21:AN21"/>
    <mergeCell ref="A16:J16"/>
    <mergeCell ref="Q54:Y54"/>
    <mergeCell ref="AF16:AN16"/>
    <mergeCell ref="A17:J17"/>
    <mergeCell ref="Q55:Y55"/>
    <mergeCell ref="AF17:AN17"/>
    <mergeCell ref="A18:J18"/>
    <mergeCell ref="AF18:AN18"/>
    <mergeCell ref="AC51:AE51"/>
    <mergeCell ref="AF13:AN13"/>
    <mergeCell ref="A12:P12"/>
    <mergeCell ref="Q50:AE50"/>
    <mergeCell ref="AF12:AT12"/>
    <mergeCell ref="A13:J13"/>
    <mergeCell ref="K13:M13"/>
    <mergeCell ref="N13:P13"/>
    <mergeCell ref="Q51:Y51"/>
    <mergeCell ref="Z51:AB51"/>
    <mergeCell ref="Q31:Y31"/>
    <mergeCell ref="A39:J39"/>
    <mergeCell ref="K39:M39"/>
    <mergeCell ref="A40:J40"/>
    <mergeCell ref="Q13:Y13"/>
    <mergeCell ref="Z13:AB13"/>
    <mergeCell ref="AC13:AE13"/>
    <mergeCell ref="AF22:AN22"/>
    <mergeCell ref="A23:J23"/>
    <mergeCell ref="Q14:Y14"/>
    <mergeCell ref="AF23:AN23"/>
    <mergeCell ref="A19:J19"/>
    <mergeCell ref="Q57:Y57"/>
    <mergeCell ref="AF19:AN19"/>
    <mergeCell ref="A20:J20"/>
    <mergeCell ref="K20:M20"/>
    <mergeCell ref="N20:P20"/>
    <mergeCell ref="AF20:AN20"/>
    <mergeCell ref="A21:P21"/>
    <mergeCell ref="Q56:Y56"/>
    <mergeCell ref="AF40:AN40"/>
    <mergeCell ref="A41:J41"/>
    <mergeCell ref="Q32:Y32"/>
    <mergeCell ref="AF41:AN41"/>
    <mergeCell ref="A32:J32"/>
    <mergeCell ref="A34:J34"/>
    <mergeCell ref="Q25:Y25"/>
    <mergeCell ref="AF34:AN34"/>
    <mergeCell ref="Q20:Y20"/>
    <mergeCell ref="AF29:AN29"/>
    <mergeCell ref="A24:J24"/>
    <mergeCell ref="Q27:Y27"/>
    <mergeCell ref="Q28:Y28"/>
    <mergeCell ref="Q29:AE29"/>
    <mergeCell ref="Q21:Y21"/>
    <mergeCell ref="Q22:Y22"/>
    <mergeCell ref="Q15:Y15"/>
    <mergeCell ref="AF24:AN24"/>
    <mergeCell ref="A25:J25"/>
    <mergeCell ref="Q16:Y16"/>
    <mergeCell ref="AF25:AN25"/>
    <mergeCell ref="A26:J26"/>
    <mergeCell ref="Q17:Y17"/>
    <mergeCell ref="AF26:AN26"/>
    <mergeCell ref="A22:J22"/>
    <mergeCell ref="K22:M22"/>
    <mergeCell ref="N22:P22"/>
    <mergeCell ref="Q26:Y26"/>
    <mergeCell ref="Q18:Y18"/>
    <mergeCell ref="Q19:Y19"/>
    <mergeCell ref="Q24:Y24"/>
    <mergeCell ref="AF33:AN33"/>
    <mergeCell ref="A27:J27"/>
    <mergeCell ref="Q33:Y33"/>
    <mergeCell ref="AF27:AN27"/>
    <mergeCell ref="A28:J28"/>
    <mergeCell ref="Q34:Y34"/>
    <mergeCell ref="AF28:AN28"/>
    <mergeCell ref="A29:J29"/>
    <mergeCell ref="Q35:Y35"/>
    <mergeCell ref="Q39:Y39"/>
    <mergeCell ref="AF42:AN42"/>
    <mergeCell ref="A43:J43"/>
    <mergeCell ref="Q40:Y40"/>
    <mergeCell ref="AF43:AN43"/>
    <mergeCell ref="A44:P44"/>
    <mergeCell ref="Q41:Y41"/>
    <mergeCell ref="AF44:AN44"/>
    <mergeCell ref="A30:J30"/>
    <mergeCell ref="A35:J35"/>
    <mergeCell ref="AF35:AN35"/>
    <mergeCell ref="A36:J36"/>
    <mergeCell ref="AF36:AN36"/>
    <mergeCell ref="A37:J37"/>
    <mergeCell ref="AF37:AN37"/>
    <mergeCell ref="A38:P38"/>
    <mergeCell ref="AF38:AT38"/>
    <mergeCell ref="Q36:Y36"/>
    <mergeCell ref="AF30:AN30"/>
    <mergeCell ref="A31:J31"/>
    <mergeCell ref="Q37:Y37"/>
    <mergeCell ref="AF31:AN31"/>
    <mergeCell ref="A33:J33"/>
    <mergeCell ref="Q38:Y38"/>
    <mergeCell ref="Q42:Y42"/>
    <mergeCell ref="AF45:AN45"/>
    <mergeCell ref="A46:J46"/>
    <mergeCell ref="Q43:Y43"/>
    <mergeCell ref="AF46:AN46"/>
    <mergeCell ref="A47:J47"/>
    <mergeCell ref="Q44:Y44"/>
    <mergeCell ref="AF47:AN47"/>
    <mergeCell ref="A42:J42"/>
    <mergeCell ref="A48:J48"/>
    <mergeCell ref="Q45:Y45"/>
    <mergeCell ref="AF48:AN48"/>
    <mergeCell ref="A49:J49"/>
    <mergeCell ref="Q46:Y46"/>
    <mergeCell ref="AF49:AN49"/>
    <mergeCell ref="A50:P50"/>
    <mergeCell ref="Q47:Y47"/>
    <mergeCell ref="Q48:Y48"/>
    <mergeCell ref="AF50:AN50"/>
    <mergeCell ref="A45:J45"/>
    <mergeCell ref="K45:M45"/>
    <mergeCell ref="N45:P45"/>
    <mergeCell ref="A58:J58"/>
    <mergeCell ref="Q49:Y49"/>
    <mergeCell ref="AF58:AI58"/>
    <mergeCell ref="A59:W60"/>
    <mergeCell ref="X59:AT60"/>
    <mergeCell ref="A61:W62"/>
    <mergeCell ref="X61:AT62"/>
    <mergeCell ref="A54:J54"/>
    <mergeCell ref="Q58:Y58"/>
    <mergeCell ref="AF54:AI54"/>
    <mergeCell ref="A55:J55"/>
    <mergeCell ref="AF55:AT55"/>
    <mergeCell ref="A56:J56"/>
    <mergeCell ref="AF56:AI56"/>
    <mergeCell ref="A51:J51"/>
    <mergeCell ref="K51:M51"/>
    <mergeCell ref="N51:P51"/>
    <mergeCell ref="AF51:AT51"/>
    <mergeCell ref="A52:J52"/>
    <mergeCell ref="AF52:AI52"/>
    <mergeCell ref="A53:J53"/>
    <mergeCell ref="A57:J57"/>
    <mergeCell ref="AF57:AI57"/>
    <mergeCell ref="AF53:AI53"/>
  </mergeCells>
  <phoneticPr fontId="1"/>
  <pageMargins left="0.6692913385826772" right="0" top="0" bottom="0" header="0.31496062992125984" footer="0.31496062992125984"/>
  <pageSetup paperSize="9" scale="7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4"/>
  <sheetViews>
    <sheetView view="pageBreakPreview" topLeftCell="B1" zoomScaleNormal="66" zoomScaleSheetLayoutView="100" workbookViewId="0">
      <selection activeCell="H6" sqref="H6"/>
    </sheetView>
  </sheetViews>
  <sheetFormatPr defaultColWidth="9" defaultRowHeight="13.5"/>
  <cols>
    <col min="1" max="1" width="9" style="1"/>
    <col min="2" max="2" width="1.5" style="1" customWidth="1"/>
    <col min="3" max="6" width="2.625" style="1" customWidth="1"/>
    <col min="7" max="7" width="2.75" style="1" customWidth="1"/>
    <col min="8" max="61" width="2.625" style="1" customWidth="1"/>
    <col min="62" max="16384" width="9" style="1"/>
  </cols>
  <sheetData>
    <row r="1" spans="2:48" ht="8.25" customHeight="1" thickBot="1">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row>
    <row r="2" spans="2:48" s="6" customFormat="1" ht="18" customHeight="1">
      <c r="C2" s="18"/>
      <c r="D2" s="9"/>
      <c r="E2" s="9"/>
      <c r="F2" s="9"/>
      <c r="G2" s="9"/>
      <c r="H2" s="9"/>
      <c r="I2" s="9"/>
      <c r="J2" s="9"/>
      <c r="K2" s="9"/>
      <c r="L2" s="9"/>
      <c r="M2" s="9"/>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R2" s="11"/>
      <c r="AS2" s="9"/>
      <c r="AT2" s="9"/>
      <c r="AU2" s="9"/>
      <c r="AV2" s="9"/>
    </row>
    <row r="3" spans="2:48" s="6" customFormat="1" ht="18" customHeight="1">
      <c r="C3" s="31"/>
      <c r="D3" s="711" t="s">
        <v>23</v>
      </c>
      <c r="E3" s="711"/>
      <c r="F3" s="23"/>
      <c r="G3" s="23"/>
      <c r="H3" s="23"/>
      <c r="I3" s="699" t="s">
        <v>189</v>
      </c>
      <c r="J3" s="699"/>
      <c r="K3" s="699"/>
      <c r="L3" s="699"/>
      <c r="M3" s="699"/>
      <c r="N3" s="699"/>
      <c r="O3" s="699"/>
      <c r="P3" s="699"/>
      <c r="Q3" s="699"/>
      <c r="R3" s="699"/>
      <c r="S3" s="699"/>
      <c r="T3" s="699"/>
      <c r="U3" s="699"/>
      <c r="V3" s="699"/>
      <c r="W3" s="699"/>
      <c r="X3" s="699"/>
      <c r="Y3" s="699"/>
      <c r="Z3" s="699"/>
      <c r="AA3" s="699"/>
      <c r="AB3" s="699"/>
      <c r="AC3" s="699"/>
      <c r="AD3" s="699"/>
      <c r="AE3" s="699"/>
      <c r="AF3" s="699"/>
      <c r="AG3" s="131"/>
      <c r="AH3" s="15"/>
      <c r="AI3" s="15"/>
      <c r="AJ3" s="15"/>
      <c r="AK3" s="15"/>
      <c r="AL3" s="15"/>
      <c r="AM3" s="15"/>
      <c r="AN3" s="15"/>
      <c r="AO3" s="15"/>
      <c r="AP3" s="15"/>
      <c r="AR3" s="11"/>
      <c r="AS3" s="9"/>
      <c r="AT3" s="9"/>
      <c r="AU3" s="9"/>
      <c r="AV3" s="9"/>
    </row>
    <row r="4" spans="2:48" s="6" customFormat="1" ht="18" customHeight="1">
      <c r="C4" s="18"/>
      <c r="D4" s="9"/>
      <c r="E4" s="9"/>
      <c r="F4" s="9"/>
      <c r="G4" s="9"/>
      <c r="H4" s="9"/>
      <c r="I4" s="9"/>
      <c r="J4" s="9"/>
      <c r="K4" s="9"/>
      <c r="L4" s="9"/>
      <c r="M4" s="9"/>
      <c r="N4" s="9"/>
      <c r="O4" s="9"/>
      <c r="P4" s="9"/>
      <c r="Q4" s="9"/>
      <c r="R4" s="9"/>
      <c r="S4" s="9"/>
      <c r="T4" s="9"/>
      <c r="U4" s="23"/>
      <c r="V4" s="23"/>
      <c r="W4" s="23"/>
      <c r="X4" s="23"/>
      <c r="Y4" s="24"/>
      <c r="Z4" s="24"/>
      <c r="AA4" s="24"/>
      <c r="AB4" s="24"/>
      <c r="AC4" s="24"/>
      <c r="AD4" s="24"/>
      <c r="AE4" s="24"/>
      <c r="AF4" s="24"/>
      <c r="AG4" s="24"/>
      <c r="AH4" s="24"/>
      <c r="AI4" s="24"/>
      <c r="AJ4" s="24"/>
      <c r="AK4" s="24"/>
      <c r="AL4" s="24"/>
      <c r="AM4" s="24"/>
      <c r="AN4" s="24"/>
      <c r="AO4" s="24"/>
      <c r="AP4" s="24"/>
      <c r="AQ4" s="30"/>
      <c r="AR4" s="11"/>
      <c r="AS4" s="9"/>
      <c r="AT4" s="9"/>
      <c r="AU4" s="9"/>
      <c r="AV4" s="9"/>
    </row>
    <row r="5" spans="2:48" s="6" customFormat="1" ht="18" customHeight="1">
      <c r="C5" s="18"/>
      <c r="D5" s="9"/>
      <c r="E5" s="9"/>
      <c r="F5" s="9"/>
      <c r="G5" s="9"/>
      <c r="H5" s="9"/>
      <c r="I5" s="131"/>
      <c r="J5" s="131"/>
      <c r="K5" s="131"/>
      <c r="L5" s="131"/>
      <c r="M5" s="131"/>
      <c r="N5" s="131"/>
      <c r="O5" s="131"/>
      <c r="P5" s="131"/>
      <c r="Q5" s="131"/>
      <c r="R5" s="131"/>
      <c r="S5" s="131"/>
      <c r="T5" s="131"/>
      <c r="U5" s="131"/>
      <c r="V5" s="131"/>
      <c r="W5" s="131"/>
      <c r="X5" s="131"/>
      <c r="Y5" s="131"/>
      <c r="Z5" s="131"/>
      <c r="AA5" s="131"/>
      <c r="AB5" s="131"/>
      <c r="AC5" s="131"/>
      <c r="AD5" s="131"/>
      <c r="AE5" s="131"/>
      <c r="AF5" s="131"/>
      <c r="AG5" s="24"/>
      <c r="AH5" s="24"/>
      <c r="AI5" s="24"/>
      <c r="AJ5" s="24"/>
      <c r="AK5" s="24"/>
      <c r="AL5" s="24"/>
      <c r="AM5" s="24"/>
      <c r="AN5" s="24"/>
      <c r="AO5" s="24"/>
      <c r="AP5" s="24"/>
      <c r="AQ5" s="30"/>
      <c r="AR5" s="11"/>
      <c r="AS5" s="9"/>
      <c r="AT5" s="9"/>
      <c r="AU5" s="9"/>
      <c r="AV5" s="9"/>
    </row>
    <row r="6" spans="2:48" s="6" customFormat="1" ht="18" customHeight="1">
      <c r="C6" s="18"/>
      <c r="D6" s="9"/>
      <c r="E6" s="9"/>
      <c r="F6" s="9"/>
      <c r="G6" s="9"/>
      <c r="H6" s="9"/>
      <c r="I6" s="9"/>
      <c r="J6" s="9"/>
      <c r="K6" s="9"/>
      <c r="L6" s="9"/>
      <c r="M6" s="9"/>
      <c r="N6" s="15"/>
      <c r="O6" s="15"/>
      <c r="P6" s="15"/>
      <c r="Q6" s="15"/>
      <c r="R6" s="15"/>
      <c r="S6" s="15"/>
      <c r="T6" s="15"/>
      <c r="U6" s="23"/>
      <c r="V6" s="23"/>
      <c r="W6" s="23"/>
      <c r="X6" s="23"/>
      <c r="Y6" s="24"/>
      <c r="Z6" s="24"/>
      <c r="AA6" s="24"/>
      <c r="AB6" s="24"/>
      <c r="AC6" s="24"/>
      <c r="AD6" s="24"/>
      <c r="AE6" s="24"/>
      <c r="AF6" s="24"/>
      <c r="AG6" s="24"/>
      <c r="AH6" s="24"/>
      <c r="AI6" s="24"/>
      <c r="AJ6" s="24"/>
      <c r="AK6" s="24"/>
      <c r="AL6" s="24"/>
      <c r="AM6" s="24"/>
      <c r="AN6" s="24"/>
      <c r="AO6" s="24"/>
      <c r="AP6" s="24"/>
      <c r="AQ6" s="30"/>
      <c r="AR6" s="11"/>
      <c r="AS6" s="9"/>
      <c r="AT6" s="9"/>
      <c r="AU6" s="9"/>
      <c r="AV6" s="9"/>
    </row>
    <row r="7" spans="2:48" s="6" customFormat="1" ht="17.25" customHeight="1">
      <c r="C7" s="31"/>
      <c r="D7" s="23"/>
      <c r="E7" s="23"/>
      <c r="F7" s="23"/>
      <c r="G7" s="23"/>
      <c r="H7" s="23"/>
      <c r="I7" s="23"/>
      <c r="J7" s="23"/>
      <c r="K7" s="23"/>
      <c r="L7" s="23"/>
      <c r="M7" s="23"/>
      <c r="N7" s="23"/>
      <c r="O7" s="23"/>
      <c r="P7" s="23"/>
      <c r="Q7" s="23"/>
      <c r="R7" s="23"/>
      <c r="S7" s="23"/>
      <c r="T7" s="23"/>
      <c r="U7" s="23"/>
      <c r="V7" s="23"/>
      <c r="W7" s="23"/>
      <c r="X7" s="23"/>
      <c r="Y7" s="24"/>
      <c r="Z7" s="24"/>
      <c r="AA7" s="24"/>
      <c r="AB7" s="24"/>
      <c r="AC7" s="24"/>
      <c r="AD7" s="24"/>
      <c r="AE7" s="24"/>
      <c r="AF7" s="24"/>
      <c r="AG7" s="24"/>
      <c r="AH7" s="24"/>
      <c r="AI7" s="24"/>
      <c r="AJ7" s="24"/>
      <c r="AK7" s="24"/>
      <c r="AL7" s="24"/>
      <c r="AM7" s="24"/>
      <c r="AN7" s="24"/>
      <c r="AO7" s="24"/>
      <c r="AP7" s="24"/>
      <c r="AQ7" s="30"/>
      <c r="AR7" s="11"/>
      <c r="AS7" s="9"/>
      <c r="AT7" s="9"/>
      <c r="AU7" s="9"/>
      <c r="AV7" s="9"/>
    </row>
    <row r="8" spans="2:48" ht="18" customHeight="1">
      <c r="B8" s="6"/>
      <c r="C8" s="31"/>
      <c r="D8" s="23"/>
      <c r="E8" s="23"/>
      <c r="F8" s="23"/>
      <c r="G8" s="23"/>
      <c r="H8" s="23"/>
      <c r="I8" s="23"/>
      <c r="J8" s="23"/>
      <c r="K8" s="23"/>
      <c r="L8" s="23"/>
      <c r="M8" s="23"/>
      <c r="N8" s="23"/>
      <c r="O8" s="23"/>
      <c r="P8" s="23"/>
      <c r="Q8" s="23"/>
      <c r="R8" s="23"/>
      <c r="S8" s="23"/>
      <c r="T8" s="23"/>
      <c r="U8" s="23"/>
      <c r="V8" s="23"/>
      <c r="W8" s="23"/>
      <c r="X8" s="23"/>
      <c r="Y8" s="24"/>
      <c r="Z8" s="24"/>
      <c r="AA8" s="24"/>
      <c r="AB8" s="24"/>
      <c r="AC8" s="24"/>
      <c r="AD8" s="24"/>
      <c r="AE8" s="24"/>
      <c r="AF8" s="24"/>
      <c r="AG8" s="24"/>
      <c r="AH8" s="24"/>
      <c r="AI8" s="24"/>
      <c r="AJ8" s="24"/>
      <c r="AK8" s="24"/>
      <c r="AL8" s="24"/>
      <c r="AM8" s="24"/>
      <c r="AN8" s="24"/>
      <c r="AO8" s="24"/>
      <c r="AP8" s="24"/>
      <c r="AQ8" s="30"/>
      <c r="AR8" s="11"/>
    </row>
    <row r="9" spans="2:48" ht="18" customHeight="1">
      <c r="B9" s="6"/>
      <c r="C9" s="18"/>
      <c r="D9" s="9"/>
      <c r="E9" s="9"/>
      <c r="F9" s="9"/>
      <c r="G9" s="9"/>
      <c r="H9" s="9"/>
      <c r="I9" s="9"/>
      <c r="J9" s="9"/>
      <c r="K9" s="9"/>
      <c r="L9" s="9"/>
      <c r="M9" s="9"/>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6"/>
      <c r="AR9" s="11"/>
    </row>
    <row r="10" spans="2:48" ht="18" customHeight="1">
      <c r="B10" s="6"/>
      <c r="C10" s="31"/>
      <c r="D10" s="711"/>
      <c r="E10" s="711"/>
      <c r="F10" s="23"/>
      <c r="G10" s="23"/>
      <c r="H10" s="23"/>
      <c r="I10" s="23"/>
      <c r="J10" s="23"/>
      <c r="K10" s="23"/>
      <c r="L10" s="23"/>
      <c r="M10" s="23"/>
      <c r="N10" s="23"/>
      <c r="O10" s="23"/>
      <c r="P10" s="23"/>
      <c r="Q10" s="23"/>
      <c r="R10" s="23"/>
      <c r="S10" s="23"/>
      <c r="T10" s="23"/>
      <c r="U10" s="15"/>
      <c r="V10" s="15"/>
      <c r="W10" s="15"/>
      <c r="X10" s="15"/>
      <c r="Y10" s="15"/>
      <c r="Z10" s="15"/>
      <c r="AA10" s="15"/>
      <c r="AB10" s="15"/>
      <c r="AC10" s="15"/>
      <c r="AD10" s="15"/>
      <c r="AE10" s="15"/>
      <c r="AF10" s="15"/>
      <c r="AG10" s="15"/>
      <c r="AH10" s="15"/>
      <c r="AI10" s="15"/>
      <c r="AJ10" s="15"/>
      <c r="AK10" s="15"/>
      <c r="AL10" s="15"/>
      <c r="AM10" s="15"/>
      <c r="AN10" s="15"/>
      <c r="AO10" s="15"/>
      <c r="AP10" s="15"/>
      <c r="AQ10" s="6"/>
      <c r="AR10" s="11"/>
    </row>
    <row r="11" spans="2:48" ht="18" customHeight="1">
      <c r="B11" s="6"/>
      <c r="C11" s="18"/>
      <c r="D11" s="9"/>
      <c r="E11" s="9"/>
      <c r="F11" s="9"/>
      <c r="G11" s="9"/>
      <c r="H11" s="9"/>
      <c r="I11" s="9"/>
      <c r="J11" s="9"/>
      <c r="K11" s="9"/>
      <c r="L11" s="9"/>
      <c r="M11" s="9"/>
      <c r="N11" s="9"/>
      <c r="O11" s="9"/>
      <c r="P11" s="9"/>
      <c r="Q11" s="9"/>
      <c r="R11" s="9"/>
      <c r="S11" s="9"/>
      <c r="T11" s="9"/>
      <c r="U11" s="23"/>
      <c r="V11" s="23"/>
      <c r="W11" s="23"/>
      <c r="X11" s="23"/>
      <c r="Y11" s="24"/>
      <c r="Z11" s="24"/>
      <c r="AA11" s="24"/>
      <c r="AB11" s="24"/>
      <c r="AC11" s="24"/>
      <c r="AD11" s="24"/>
      <c r="AE11" s="24"/>
      <c r="AF11" s="24"/>
      <c r="AG11" s="24"/>
      <c r="AH11" s="24"/>
      <c r="AI11" s="24"/>
      <c r="AJ11" s="24"/>
      <c r="AK11" s="24"/>
      <c r="AL11" s="24"/>
      <c r="AM11" s="24"/>
      <c r="AN11" s="24"/>
      <c r="AO11" s="24"/>
      <c r="AP11" s="24"/>
      <c r="AQ11" s="30"/>
      <c r="AR11" s="11"/>
    </row>
    <row r="12" spans="2:48" ht="18" customHeight="1">
      <c r="B12" s="6"/>
      <c r="C12" s="18"/>
      <c r="D12" s="9"/>
      <c r="E12" s="9"/>
      <c r="F12" s="9"/>
      <c r="G12" s="9"/>
      <c r="H12" s="9"/>
      <c r="I12" s="9"/>
      <c r="J12" s="9"/>
      <c r="K12" s="9"/>
      <c r="L12" s="9"/>
      <c r="M12" s="9"/>
      <c r="N12" s="15"/>
      <c r="O12" s="15"/>
      <c r="P12" s="15"/>
      <c r="Q12" s="15"/>
      <c r="R12" s="15"/>
      <c r="S12" s="15"/>
      <c r="T12" s="15"/>
      <c r="U12" s="23"/>
      <c r="V12" s="23"/>
      <c r="W12" s="23"/>
      <c r="X12" s="23"/>
      <c r="Y12" s="24"/>
      <c r="Z12" s="24"/>
      <c r="AA12" s="24"/>
      <c r="AB12" s="24"/>
      <c r="AC12" s="24"/>
      <c r="AD12" s="24"/>
      <c r="AE12" s="24"/>
      <c r="AF12" s="24"/>
      <c r="AG12" s="24"/>
      <c r="AH12" s="24"/>
      <c r="AI12" s="24"/>
      <c r="AJ12" s="24"/>
      <c r="AK12" s="24"/>
      <c r="AL12" s="24"/>
      <c r="AM12" s="24"/>
      <c r="AN12" s="24"/>
      <c r="AO12" s="24"/>
      <c r="AP12" s="24"/>
      <c r="AQ12" s="30"/>
      <c r="AR12" s="11"/>
    </row>
    <row r="13" spans="2:48" ht="18" customHeight="1">
      <c r="B13" s="6"/>
      <c r="C13" s="18"/>
      <c r="D13" s="9"/>
      <c r="E13" s="9"/>
      <c r="F13" s="9"/>
      <c r="G13" s="9"/>
      <c r="H13" s="9"/>
      <c r="I13" s="9"/>
      <c r="J13" s="9"/>
      <c r="K13" s="9"/>
      <c r="L13" s="9"/>
      <c r="M13" s="9"/>
      <c r="N13" s="15"/>
      <c r="O13" s="15"/>
      <c r="P13" s="15"/>
      <c r="Q13" s="15"/>
      <c r="R13" s="15"/>
      <c r="S13" s="15"/>
      <c r="T13" s="15"/>
      <c r="U13" s="23"/>
      <c r="V13" s="23"/>
      <c r="W13" s="23"/>
      <c r="X13" s="23"/>
      <c r="Y13" s="24"/>
      <c r="Z13" s="24"/>
      <c r="AA13" s="24"/>
      <c r="AB13" s="24"/>
      <c r="AC13" s="24"/>
      <c r="AD13" s="24"/>
      <c r="AE13" s="24"/>
      <c r="AF13" s="24"/>
      <c r="AG13" s="24"/>
      <c r="AH13" s="24"/>
      <c r="AI13" s="24"/>
      <c r="AJ13" s="24"/>
      <c r="AK13" s="24"/>
      <c r="AL13" s="24"/>
      <c r="AM13" s="24"/>
      <c r="AN13" s="24"/>
      <c r="AO13" s="24"/>
      <c r="AP13" s="24"/>
      <c r="AQ13" s="30"/>
      <c r="AR13" s="11"/>
    </row>
    <row r="14" spans="2:48" ht="18" customHeight="1">
      <c r="B14" s="6"/>
      <c r="C14" s="31"/>
      <c r="D14" s="23"/>
      <c r="E14" s="23"/>
      <c r="F14" s="23"/>
      <c r="G14" s="23"/>
      <c r="H14" s="23"/>
      <c r="I14" s="23"/>
      <c r="J14" s="23"/>
      <c r="K14" s="23"/>
      <c r="L14" s="23"/>
      <c r="M14" s="23"/>
      <c r="N14" s="23"/>
      <c r="O14" s="23"/>
      <c r="P14" s="23"/>
      <c r="Q14" s="23"/>
      <c r="R14" s="23"/>
      <c r="S14" s="23"/>
      <c r="T14" s="23"/>
      <c r="U14" s="23"/>
      <c r="V14" s="23"/>
      <c r="W14" s="23"/>
      <c r="X14" s="23"/>
      <c r="Y14" s="24"/>
      <c r="Z14" s="24"/>
      <c r="AA14" s="24"/>
      <c r="AB14" s="24"/>
      <c r="AC14" s="24"/>
      <c r="AD14" s="24"/>
      <c r="AE14" s="24"/>
      <c r="AF14" s="24"/>
      <c r="AG14" s="24"/>
      <c r="AH14" s="24"/>
      <c r="AI14" s="24"/>
      <c r="AJ14" s="24"/>
      <c r="AK14" s="24"/>
      <c r="AL14" s="24"/>
      <c r="AM14" s="24"/>
      <c r="AN14" s="24"/>
      <c r="AO14" s="24"/>
      <c r="AP14" s="24"/>
      <c r="AQ14" s="30"/>
      <c r="AR14" s="11"/>
    </row>
    <row r="15" spans="2:48" ht="18" customHeight="1">
      <c r="B15" s="6"/>
      <c r="C15" s="31"/>
      <c r="D15" s="23"/>
      <c r="E15" s="23"/>
      <c r="F15" s="23"/>
      <c r="G15" s="23"/>
      <c r="H15" s="23"/>
      <c r="I15" s="23"/>
      <c r="J15" s="23"/>
      <c r="K15" s="23"/>
      <c r="L15" s="23"/>
      <c r="M15" s="23"/>
      <c r="N15" s="23"/>
      <c r="O15" s="23"/>
      <c r="P15" s="23"/>
      <c r="Q15" s="23"/>
      <c r="R15" s="23"/>
      <c r="S15" s="23"/>
      <c r="T15" s="23"/>
      <c r="U15" s="23"/>
      <c r="V15" s="23"/>
      <c r="W15" s="23"/>
      <c r="X15" s="23"/>
      <c r="Y15" s="24"/>
      <c r="Z15" s="24"/>
      <c r="AA15" s="24"/>
      <c r="AB15" s="24"/>
      <c r="AC15" s="24"/>
      <c r="AD15" s="24"/>
      <c r="AE15" s="24"/>
      <c r="AF15" s="24"/>
      <c r="AG15" s="24"/>
      <c r="AH15" s="24"/>
      <c r="AI15" s="24"/>
      <c r="AJ15" s="24"/>
      <c r="AK15" s="24"/>
      <c r="AL15" s="24"/>
      <c r="AM15" s="24"/>
      <c r="AN15" s="24"/>
      <c r="AO15" s="24"/>
      <c r="AP15" s="24"/>
      <c r="AQ15" s="30"/>
      <c r="AR15" s="11"/>
    </row>
    <row r="16" spans="2:48" ht="18" customHeight="1">
      <c r="B16" s="6"/>
      <c r="C16" s="31"/>
      <c r="D16" s="23"/>
      <c r="E16" s="23"/>
      <c r="F16" s="23"/>
      <c r="G16" s="23"/>
      <c r="H16" s="23"/>
      <c r="I16" s="23"/>
      <c r="J16" s="23"/>
      <c r="K16" s="23"/>
      <c r="L16" s="23"/>
      <c r="M16" s="23"/>
      <c r="N16" s="23"/>
      <c r="O16" s="23"/>
      <c r="P16" s="23"/>
      <c r="Q16" s="23"/>
      <c r="R16" s="23"/>
      <c r="S16" s="23"/>
      <c r="T16" s="23"/>
      <c r="U16" s="23"/>
      <c r="V16" s="23"/>
      <c r="W16" s="23"/>
      <c r="X16" s="23"/>
      <c r="Y16" s="24"/>
      <c r="Z16" s="24"/>
      <c r="AA16" s="24"/>
      <c r="AB16" s="24"/>
      <c r="AC16" s="24"/>
      <c r="AD16" s="24"/>
      <c r="AE16" s="24"/>
      <c r="AF16" s="24"/>
      <c r="AG16" s="24"/>
      <c r="AH16" s="24"/>
      <c r="AI16" s="24"/>
      <c r="AJ16" s="24"/>
      <c r="AK16" s="24"/>
      <c r="AL16" s="24"/>
      <c r="AM16" s="24"/>
      <c r="AN16" s="24"/>
      <c r="AO16" s="24"/>
      <c r="AP16" s="24"/>
      <c r="AQ16" s="30"/>
      <c r="AR16" s="11"/>
    </row>
    <row r="17" spans="2:44" ht="18" customHeight="1">
      <c r="B17" s="6"/>
      <c r="C17" s="32"/>
      <c r="D17" s="25"/>
      <c r="E17" s="25"/>
      <c r="F17" s="25"/>
      <c r="G17" s="25"/>
      <c r="H17" s="25"/>
      <c r="I17" s="25"/>
      <c r="J17" s="25"/>
      <c r="K17" s="25"/>
      <c r="L17" s="25"/>
      <c r="M17" s="25"/>
      <c r="N17" s="26"/>
      <c r="O17" s="26"/>
      <c r="P17" s="26"/>
      <c r="Q17" s="26"/>
      <c r="R17" s="26"/>
      <c r="S17" s="26"/>
      <c r="T17" s="26"/>
      <c r="U17" s="26"/>
      <c r="V17" s="26"/>
      <c r="W17" s="26"/>
      <c r="X17" s="26"/>
      <c r="Y17" s="25"/>
      <c r="Z17" s="25"/>
      <c r="AA17" s="25"/>
      <c r="AB17" s="25"/>
      <c r="AC17" s="25"/>
      <c r="AD17" s="25"/>
      <c r="AE17" s="25"/>
      <c r="AF17" s="25"/>
      <c r="AG17" s="25"/>
      <c r="AH17" s="25"/>
      <c r="AI17" s="25"/>
      <c r="AJ17" s="26"/>
      <c r="AK17" s="26"/>
      <c r="AL17" s="26"/>
      <c r="AM17" s="26"/>
      <c r="AN17" s="26"/>
      <c r="AO17" s="26"/>
      <c r="AP17" s="26"/>
      <c r="AQ17" s="30"/>
      <c r="AR17" s="11"/>
    </row>
    <row r="18" spans="2:44" ht="18" customHeight="1">
      <c r="B18" s="6"/>
      <c r="C18" s="32"/>
      <c r="D18" s="25"/>
      <c r="E18" s="25"/>
      <c r="F18" s="25"/>
      <c r="G18" s="25"/>
      <c r="H18" s="25"/>
      <c r="I18" s="25"/>
      <c r="J18" s="25"/>
      <c r="K18" s="25"/>
      <c r="L18" s="25"/>
      <c r="M18" s="25"/>
      <c r="N18" s="26"/>
      <c r="O18" s="26"/>
      <c r="P18" s="26"/>
      <c r="Q18" s="26"/>
      <c r="R18" s="26"/>
      <c r="S18" s="26"/>
      <c r="T18" s="26"/>
      <c r="U18" s="26"/>
      <c r="V18" s="26"/>
      <c r="W18" s="26"/>
      <c r="X18" s="26"/>
      <c r="Y18" s="25"/>
      <c r="Z18" s="25"/>
      <c r="AA18" s="25"/>
      <c r="AB18" s="25"/>
      <c r="AC18" s="25"/>
      <c r="AD18" s="25"/>
      <c r="AE18" s="25"/>
      <c r="AF18" s="25"/>
      <c r="AG18" s="25"/>
      <c r="AH18" s="25"/>
      <c r="AI18" s="25"/>
      <c r="AJ18" s="26"/>
      <c r="AK18" s="26"/>
      <c r="AL18" s="26"/>
      <c r="AM18" s="26"/>
      <c r="AN18" s="26"/>
      <c r="AO18" s="26"/>
      <c r="AP18" s="26"/>
      <c r="AQ18" s="30"/>
      <c r="AR18" s="11"/>
    </row>
    <row r="19" spans="2:44" ht="18" customHeight="1">
      <c r="B19" s="6"/>
      <c r="C19" s="32"/>
      <c r="D19" s="25"/>
      <c r="E19" s="25"/>
      <c r="F19" s="25"/>
      <c r="G19" s="25"/>
      <c r="H19" s="25"/>
      <c r="I19" s="25"/>
      <c r="J19" s="25"/>
      <c r="K19" s="25"/>
      <c r="L19" s="25"/>
      <c r="M19" s="25"/>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7"/>
      <c r="AN19" s="27"/>
      <c r="AO19" s="27"/>
      <c r="AP19" s="27"/>
      <c r="AQ19" s="30"/>
      <c r="AR19" s="11"/>
    </row>
    <row r="20" spans="2:44" ht="17.25" customHeight="1">
      <c r="B20" s="6"/>
      <c r="C20" s="33"/>
      <c r="D20" s="28"/>
      <c r="E20" s="28"/>
      <c r="F20" s="28"/>
      <c r="G20" s="28"/>
      <c r="H20" s="28"/>
      <c r="I20" s="28"/>
      <c r="J20" s="28"/>
      <c r="K20" s="28"/>
      <c r="L20" s="28"/>
      <c r="M20" s="28"/>
      <c r="N20" s="28"/>
      <c r="O20" s="28"/>
      <c r="P20" s="28"/>
      <c r="Q20" s="28"/>
      <c r="R20" s="28"/>
      <c r="S20" s="28"/>
      <c r="T20" s="28"/>
      <c r="U20" s="28"/>
      <c r="V20" s="28"/>
      <c r="W20" s="28"/>
      <c r="X20" s="28"/>
      <c r="Y20" s="29"/>
      <c r="Z20" s="29"/>
      <c r="AA20" s="29"/>
      <c r="AB20" s="29"/>
      <c r="AC20" s="29"/>
      <c r="AD20" s="29"/>
      <c r="AE20" s="29"/>
      <c r="AF20" s="29"/>
      <c r="AG20" s="29"/>
      <c r="AH20" s="29"/>
      <c r="AI20" s="29"/>
      <c r="AJ20" s="29"/>
      <c r="AK20" s="29"/>
      <c r="AL20" s="29"/>
      <c r="AM20" s="29"/>
      <c r="AN20" s="29"/>
      <c r="AO20" s="29"/>
      <c r="AP20" s="29"/>
      <c r="AQ20" s="30"/>
      <c r="AR20" s="11"/>
    </row>
    <row r="21" spans="2:44" ht="18" customHeight="1">
      <c r="B21" s="6"/>
      <c r="C21" s="32"/>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30"/>
      <c r="AR21" s="11"/>
    </row>
    <row r="22" spans="2:44" ht="18" customHeight="1">
      <c r="B22" s="6"/>
      <c r="C22" s="32"/>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30"/>
      <c r="AR22" s="11"/>
    </row>
    <row r="23" spans="2:44" ht="18.75" customHeight="1">
      <c r="B23" s="6"/>
      <c r="C23" s="32"/>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30"/>
      <c r="AR23" s="11"/>
    </row>
    <row r="24" spans="2:44" ht="18.75" customHeight="1">
      <c r="B24" s="6"/>
      <c r="C24" s="32"/>
      <c r="D24" s="25"/>
      <c r="E24" s="25"/>
      <c r="F24" s="25"/>
      <c r="G24" s="25"/>
      <c r="H24" s="25"/>
      <c r="I24" s="25"/>
      <c r="J24" s="25"/>
      <c r="K24" s="25"/>
      <c r="L24" s="25"/>
      <c r="M24" s="25"/>
      <c r="N24" s="26"/>
      <c r="O24" s="26"/>
      <c r="P24" s="26"/>
      <c r="Q24" s="26"/>
      <c r="R24" s="26"/>
      <c r="S24" s="26"/>
      <c r="T24" s="26"/>
      <c r="U24" s="26"/>
      <c r="V24" s="26"/>
      <c r="W24" s="26"/>
      <c r="X24" s="26"/>
      <c r="Y24" s="25"/>
      <c r="Z24" s="25"/>
      <c r="AA24" s="25"/>
      <c r="AB24" s="25"/>
      <c r="AC24" s="25"/>
      <c r="AD24" s="25"/>
      <c r="AE24" s="25"/>
      <c r="AF24" s="25"/>
      <c r="AG24" s="25"/>
      <c r="AH24" s="25"/>
      <c r="AI24" s="25"/>
      <c r="AJ24" s="26"/>
      <c r="AK24" s="26"/>
      <c r="AL24" s="26"/>
      <c r="AM24" s="26"/>
      <c r="AN24" s="26"/>
      <c r="AO24" s="26"/>
      <c r="AP24" s="26"/>
      <c r="AQ24" s="30"/>
      <c r="AR24" s="11"/>
    </row>
    <row r="25" spans="2:44" ht="18.75" customHeight="1">
      <c r="B25" s="6"/>
      <c r="C25" s="32"/>
      <c r="D25" s="25"/>
      <c r="E25" s="25"/>
      <c r="F25" s="25"/>
      <c r="G25" s="25"/>
      <c r="H25" s="25"/>
      <c r="I25" s="25"/>
      <c r="J25" s="25"/>
      <c r="K25" s="25"/>
      <c r="L25" s="25"/>
      <c r="M25" s="25"/>
      <c r="N25" s="26"/>
      <c r="O25" s="26"/>
      <c r="P25" s="26"/>
      <c r="Q25" s="26"/>
      <c r="R25" s="26"/>
      <c r="S25" s="26"/>
      <c r="T25" s="26"/>
      <c r="U25" s="26"/>
      <c r="V25" s="26"/>
      <c r="W25" s="26"/>
      <c r="X25" s="26"/>
      <c r="Y25" s="25"/>
      <c r="Z25" s="25"/>
      <c r="AA25" s="25"/>
      <c r="AB25" s="25"/>
      <c r="AC25" s="25"/>
      <c r="AD25" s="25"/>
      <c r="AE25" s="25"/>
      <c r="AF25" s="25"/>
      <c r="AG25" s="25"/>
      <c r="AH25" s="25"/>
      <c r="AI25" s="25"/>
      <c r="AJ25" s="26"/>
      <c r="AK25" s="26"/>
      <c r="AL25" s="26"/>
      <c r="AM25" s="26"/>
      <c r="AN25" s="26"/>
      <c r="AO25" s="26"/>
      <c r="AP25" s="26"/>
      <c r="AQ25" s="30"/>
      <c r="AR25" s="11"/>
    </row>
    <row r="26" spans="2:44" ht="18" customHeight="1">
      <c r="B26" s="6"/>
      <c r="C26" s="32"/>
      <c r="D26" s="25"/>
      <c r="E26" s="25"/>
      <c r="F26" s="25"/>
      <c r="G26" s="25"/>
      <c r="H26" s="25"/>
      <c r="I26" s="25"/>
      <c r="J26" s="25"/>
      <c r="K26" s="25"/>
      <c r="L26" s="25"/>
      <c r="M26" s="25"/>
      <c r="N26" s="26"/>
      <c r="O26" s="26"/>
      <c r="P26" s="26"/>
      <c r="Q26" s="26"/>
      <c r="R26" s="26"/>
      <c r="S26" s="26"/>
      <c r="T26" s="26"/>
      <c r="U26" s="26"/>
      <c r="V26" s="26"/>
      <c r="W26" s="26"/>
      <c r="X26" s="26"/>
      <c r="Y26" s="25"/>
      <c r="Z26" s="25"/>
      <c r="AA26" s="25"/>
      <c r="AB26" s="25"/>
      <c r="AC26" s="25"/>
      <c r="AD26" s="25"/>
      <c r="AE26" s="25"/>
      <c r="AF26" s="25"/>
      <c r="AG26" s="25"/>
      <c r="AH26" s="25"/>
      <c r="AI26" s="25"/>
      <c r="AJ26" s="26"/>
      <c r="AK26" s="26"/>
      <c r="AL26" s="26"/>
      <c r="AM26" s="26"/>
      <c r="AN26" s="26"/>
      <c r="AO26" s="26"/>
      <c r="AP26" s="26"/>
      <c r="AQ26" s="30"/>
      <c r="AR26" s="11"/>
    </row>
    <row r="27" spans="2:44" ht="18" customHeight="1">
      <c r="B27" s="6"/>
      <c r="C27" s="31"/>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30"/>
      <c r="AR27" s="11"/>
    </row>
    <row r="28" spans="2:44" ht="18" customHeight="1">
      <c r="B28" s="6"/>
      <c r="C28" s="32"/>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30"/>
      <c r="AR28" s="11"/>
    </row>
    <row r="29" spans="2:44" ht="18" customHeight="1">
      <c r="B29" s="6"/>
      <c r="C29" s="18"/>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6"/>
      <c r="AR29" s="11"/>
    </row>
    <row r="30" spans="2:44" ht="18" customHeight="1">
      <c r="B30" s="6"/>
      <c r="C30" s="18"/>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6"/>
      <c r="AR30" s="11"/>
    </row>
    <row r="31" spans="2:44" ht="18" customHeight="1">
      <c r="B31" s="6"/>
      <c r="C31" s="18"/>
      <c r="D31" s="9"/>
      <c r="E31" s="9"/>
      <c r="F31" s="9"/>
      <c r="G31" s="9"/>
      <c r="H31" s="9"/>
      <c r="I31" s="9"/>
      <c r="J31" s="9"/>
      <c r="K31" s="9"/>
      <c r="L31" s="9"/>
      <c r="M31" s="9"/>
      <c r="N31" s="15"/>
      <c r="O31" s="15"/>
      <c r="P31" s="15"/>
      <c r="Q31" s="15"/>
      <c r="R31" s="15"/>
      <c r="S31" s="15"/>
      <c r="T31" s="15"/>
      <c r="U31" s="15"/>
      <c r="V31" s="15"/>
      <c r="W31" s="15"/>
      <c r="X31" s="15"/>
      <c r="Y31" s="9"/>
      <c r="Z31" s="9"/>
      <c r="AA31" s="9"/>
      <c r="AB31" s="9"/>
      <c r="AC31" s="9"/>
      <c r="AD31" s="9"/>
      <c r="AE31" s="9"/>
      <c r="AF31" s="9"/>
      <c r="AG31" s="9"/>
      <c r="AH31" s="9"/>
      <c r="AI31" s="9"/>
      <c r="AJ31" s="15"/>
      <c r="AK31" s="15"/>
      <c r="AL31" s="15"/>
      <c r="AM31" s="15"/>
      <c r="AN31" s="15"/>
      <c r="AO31" s="15"/>
      <c r="AP31" s="15"/>
      <c r="AQ31" s="6"/>
      <c r="AR31" s="11"/>
    </row>
    <row r="32" spans="2:44" ht="18" customHeight="1">
      <c r="B32" s="6"/>
      <c r="C32" s="18"/>
      <c r="D32" s="9"/>
      <c r="E32" s="9"/>
      <c r="F32" s="9"/>
      <c r="G32" s="9"/>
      <c r="H32" s="9"/>
      <c r="I32" s="9"/>
      <c r="J32" s="9"/>
      <c r="K32" s="9"/>
      <c r="L32" s="9"/>
      <c r="M32" s="9"/>
      <c r="N32" s="15"/>
      <c r="O32" s="15"/>
      <c r="P32" s="15"/>
      <c r="Q32" s="15"/>
      <c r="R32" s="15"/>
      <c r="S32" s="15"/>
      <c r="T32" s="15"/>
      <c r="U32" s="15"/>
      <c r="V32" s="15"/>
      <c r="W32" s="15"/>
      <c r="X32" s="15"/>
      <c r="Y32" s="9"/>
      <c r="Z32" s="9"/>
      <c r="AA32" s="9"/>
      <c r="AB32" s="9"/>
      <c r="AC32" s="9"/>
      <c r="AD32" s="9"/>
      <c r="AE32" s="9"/>
      <c r="AF32" s="9"/>
      <c r="AG32" s="9"/>
      <c r="AH32" s="9"/>
      <c r="AI32" s="9"/>
      <c r="AJ32" s="15"/>
      <c r="AK32" s="15"/>
      <c r="AL32" s="15"/>
      <c r="AM32" s="15"/>
      <c r="AN32" s="15"/>
      <c r="AO32" s="15"/>
      <c r="AP32" s="15"/>
      <c r="AQ32" s="6"/>
      <c r="AR32" s="11"/>
    </row>
    <row r="33" spans="2:44" ht="18" customHeight="1">
      <c r="B33" s="6"/>
      <c r="C33" s="18"/>
      <c r="D33" s="9"/>
      <c r="E33" s="9"/>
      <c r="F33" s="9"/>
      <c r="G33" s="9"/>
      <c r="H33" s="9"/>
      <c r="I33" s="9"/>
      <c r="J33" s="9"/>
      <c r="K33" s="9"/>
      <c r="L33" s="9"/>
      <c r="M33" s="9"/>
      <c r="N33" s="15"/>
      <c r="O33" s="15"/>
      <c r="P33" s="15"/>
      <c r="Q33" s="15"/>
      <c r="R33" s="15"/>
      <c r="S33" s="15"/>
      <c r="T33" s="15"/>
      <c r="U33" s="15"/>
      <c r="V33" s="15"/>
      <c r="W33" s="15"/>
      <c r="X33" s="15"/>
      <c r="Y33" s="9"/>
      <c r="Z33" s="9"/>
      <c r="AA33" s="9"/>
      <c r="AB33" s="9"/>
      <c r="AC33" s="9"/>
      <c r="AD33" s="9"/>
      <c r="AE33" s="9"/>
      <c r="AF33" s="9"/>
      <c r="AG33" s="9"/>
      <c r="AH33" s="9"/>
      <c r="AI33" s="9"/>
      <c r="AJ33" s="15"/>
      <c r="AK33" s="15"/>
      <c r="AL33" s="15"/>
      <c r="AM33" s="15"/>
      <c r="AN33" s="15"/>
      <c r="AO33" s="15"/>
      <c r="AP33" s="15"/>
      <c r="AQ33" s="6"/>
      <c r="AR33" s="11"/>
    </row>
    <row r="34" spans="2:44" ht="18" customHeight="1">
      <c r="B34" s="6"/>
      <c r="C34" s="18"/>
      <c r="D34" s="9"/>
      <c r="E34" s="9"/>
      <c r="F34" s="9"/>
      <c r="G34" s="9"/>
      <c r="H34" s="9"/>
      <c r="I34" s="9"/>
      <c r="J34" s="9"/>
      <c r="K34" s="9"/>
      <c r="L34" s="9"/>
      <c r="M34" s="9"/>
      <c r="N34" s="15"/>
      <c r="O34" s="15"/>
      <c r="P34" s="15"/>
      <c r="Q34" s="15"/>
      <c r="R34" s="15"/>
      <c r="S34" s="15"/>
      <c r="T34" s="15"/>
      <c r="U34" s="15"/>
      <c r="V34" s="15"/>
      <c r="W34" s="15"/>
      <c r="X34" s="15"/>
      <c r="Y34" s="9"/>
      <c r="Z34" s="9"/>
      <c r="AA34" s="9"/>
      <c r="AB34" s="9"/>
      <c r="AC34" s="9"/>
      <c r="AD34" s="9"/>
      <c r="AE34" s="9"/>
      <c r="AF34" s="9"/>
      <c r="AG34" s="9"/>
      <c r="AH34" s="9"/>
      <c r="AI34" s="9"/>
      <c r="AJ34" s="15"/>
      <c r="AK34" s="15"/>
      <c r="AL34" s="15"/>
      <c r="AM34" s="15"/>
      <c r="AN34" s="15"/>
      <c r="AO34" s="15"/>
      <c r="AP34" s="15"/>
      <c r="AQ34" s="6"/>
      <c r="AR34" s="11"/>
    </row>
    <row r="35" spans="2:44" ht="18" customHeight="1">
      <c r="B35" s="6"/>
      <c r="C35" s="18"/>
      <c r="D35" s="9"/>
      <c r="E35" s="9"/>
      <c r="F35" s="9"/>
      <c r="G35" s="9"/>
      <c r="H35" s="9"/>
      <c r="I35" s="9"/>
      <c r="J35" s="9"/>
      <c r="K35" s="9"/>
      <c r="L35" s="9"/>
      <c r="M35" s="9"/>
      <c r="N35" s="15"/>
      <c r="O35" s="15"/>
      <c r="P35" s="15"/>
      <c r="Q35" s="15"/>
      <c r="R35" s="15"/>
      <c r="S35" s="15"/>
      <c r="T35" s="15"/>
      <c r="U35" s="15"/>
      <c r="V35" s="15"/>
      <c r="W35" s="15"/>
      <c r="X35" s="15"/>
      <c r="Y35" s="9"/>
      <c r="Z35" s="9"/>
      <c r="AA35" s="9"/>
      <c r="AB35" s="9"/>
      <c r="AC35" s="9"/>
      <c r="AD35" s="9"/>
      <c r="AE35" s="9"/>
      <c r="AF35" s="9"/>
      <c r="AG35" s="9"/>
      <c r="AH35" s="9"/>
      <c r="AI35" s="9"/>
      <c r="AJ35" s="15"/>
      <c r="AK35" s="15"/>
      <c r="AL35" s="15"/>
      <c r="AM35" s="15"/>
      <c r="AN35" s="15"/>
      <c r="AO35" s="15"/>
      <c r="AP35" s="15"/>
      <c r="AQ35" s="6"/>
      <c r="AR35" s="11"/>
    </row>
    <row r="36" spans="2:44" ht="18" customHeight="1">
      <c r="B36" s="6"/>
      <c r="C36" s="18"/>
      <c r="D36" s="9"/>
      <c r="E36" s="9"/>
      <c r="F36" s="9"/>
      <c r="G36" s="9"/>
      <c r="H36" s="9"/>
      <c r="I36" s="9"/>
      <c r="J36" s="9"/>
      <c r="K36" s="9"/>
      <c r="L36" s="9"/>
      <c r="M36" s="9"/>
      <c r="N36" s="15"/>
      <c r="O36" s="15"/>
      <c r="P36" s="15"/>
      <c r="Q36" s="15"/>
      <c r="R36" s="15"/>
      <c r="S36" s="15"/>
      <c r="T36" s="15"/>
      <c r="U36" s="15"/>
      <c r="V36" s="15"/>
      <c r="W36" s="15"/>
      <c r="X36" s="15"/>
      <c r="Y36" s="9"/>
      <c r="Z36" s="9"/>
      <c r="AA36" s="9"/>
      <c r="AB36" s="9"/>
      <c r="AC36" s="9"/>
      <c r="AD36" s="9"/>
      <c r="AE36" s="9"/>
      <c r="AF36" s="9"/>
      <c r="AG36" s="9"/>
      <c r="AH36" s="9"/>
      <c r="AI36" s="9"/>
      <c r="AJ36" s="15"/>
      <c r="AK36" s="15"/>
      <c r="AL36" s="15"/>
      <c r="AM36" s="15"/>
      <c r="AN36" s="15"/>
      <c r="AO36" s="15"/>
      <c r="AP36" s="15"/>
      <c r="AQ36" s="6"/>
      <c r="AR36" s="11"/>
    </row>
    <row r="37" spans="2:44" ht="18" customHeight="1">
      <c r="B37" s="6"/>
      <c r="C37" s="18"/>
      <c r="D37" s="9"/>
      <c r="E37" s="9"/>
      <c r="F37" s="9"/>
      <c r="G37" s="9"/>
      <c r="H37" s="9"/>
      <c r="I37" s="9"/>
      <c r="J37" s="9"/>
      <c r="K37" s="9"/>
      <c r="L37" s="9"/>
      <c r="M37" s="9"/>
      <c r="N37" s="15"/>
      <c r="O37" s="15"/>
      <c r="P37" s="15"/>
      <c r="Q37" s="15"/>
      <c r="R37" s="15"/>
      <c r="S37" s="15"/>
      <c r="T37" s="15"/>
      <c r="U37" s="15"/>
      <c r="V37" s="15"/>
      <c r="W37" s="15"/>
      <c r="X37" s="15"/>
      <c r="Y37" s="9"/>
      <c r="Z37" s="9"/>
      <c r="AA37" s="9"/>
      <c r="AB37" s="9"/>
      <c r="AC37" s="9"/>
      <c r="AD37" s="9"/>
      <c r="AE37" s="9"/>
      <c r="AF37" s="9"/>
      <c r="AG37" s="9"/>
      <c r="AH37" s="9"/>
      <c r="AI37" s="9"/>
      <c r="AJ37" s="15"/>
      <c r="AK37" s="15"/>
      <c r="AL37" s="15"/>
      <c r="AM37" s="15"/>
      <c r="AN37" s="15"/>
      <c r="AO37" s="15"/>
      <c r="AP37" s="15"/>
      <c r="AQ37" s="6"/>
      <c r="AR37" s="11"/>
    </row>
    <row r="38" spans="2:44" ht="18" customHeight="1">
      <c r="B38" s="6"/>
      <c r="C38" s="18"/>
      <c r="D38" s="9"/>
      <c r="E38" s="9"/>
      <c r="F38" s="9"/>
      <c r="G38" s="9"/>
      <c r="H38" s="9"/>
      <c r="I38" s="9"/>
      <c r="J38" s="9"/>
      <c r="K38" s="9"/>
      <c r="L38" s="9"/>
      <c r="M38" s="9"/>
      <c r="N38" s="15"/>
      <c r="O38" s="15"/>
      <c r="P38" s="15"/>
      <c r="Q38" s="15"/>
      <c r="R38" s="15"/>
      <c r="S38" s="15"/>
      <c r="T38" s="15"/>
      <c r="U38" s="15"/>
      <c r="V38" s="15"/>
      <c r="W38" s="15"/>
      <c r="X38" s="15"/>
      <c r="Y38" s="9"/>
      <c r="Z38" s="9"/>
      <c r="AA38" s="9"/>
      <c r="AB38" s="9"/>
      <c r="AC38" s="9"/>
      <c r="AD38" s="9"/>
      <c r="AE38" s="9"/>
      <c r="AF38" s="9"/>
      <c r="AG38" s="9"/>
      <c r="AH38" s="9"/>
      <c r="AI38" s="9"/>
      <c r="AJ38" s="15"/>
      <c r="AK38" s="15"/>
      <c r="AL38" s="15"/>
      <c r="AM38" s="15"/>
      <c r="AN38" s="15"/>
      <c r="AO38" s="15"/>
      <c r="AP38" s="15"/>
      <c r="AQ38" s="6"/>
      <c r="AR38" s="11"/>
    </row>
    <row r="39" spans="2:44" ht="18" customHeight="1">
      <c r="B39" s="6"/>
      <c r="C39" s="18"/>
      <c r="D39" s="9"/>
      <c r="E39" s="9"/>
      <c r="F39" s="9"/>
      <c r="G39" s="9"/>
      <c r="H39" s="9"/>
      <c r="I39" s="9"/>
      <c r="J39" s="9"/>
      <c r="K39" s="9"/>
      <c r="L39" s="9"/>
      <c r="M39" s="9"/>
      <c r="N39" s="15"/>
      <c r="O39" s="15"/>
      <c r="P39" s="15"/>
      <c r="Q39" s="15"/>
      <c r="R39" s="15"/>
      <c r="S39" s="15"/>
      <c r="T39" s="15"/>
      <c r="U39" s="15"/>
      <c r="V39" s="15"/>
      <c r="W39" s="15"/>
      <c r="X39" s="15"/>
      <c r="Y39" s="9"/>
      <c r="Z39" s="9"/>
      <c r="AA39" s="9"/>
      <c r="AB39" s="9"/>
      <c r="AC39" s="9"/>
      <c r="AD39" s="9"/>
      <c r="AE39" s="9"/>
      <c r="AF39" s="9"/>
      <c r="AG39" s="9"/>
      <c r="AH39" s="9"/>
      <c r="AI39" s="9"/>
      <c r="AJ39" s="15"/>
      <c r="AK39" s="15"/>
      <c r="AL39" s="15"/>
      <c r="AM39" s="15"/>
      <c r="AN39" s="15"/>
      <c r="AO39" s="15"/>
      <c r="AP39" s="15"/>
      <c r="AQ39" s="6"/>
      <c r="AR39" s="11"/>
    </row>
    <row r="40" spans="2:44" ht="17.25" customHeight="1">
      <c r="B40" s="6"/>
      <c r="C40" s="18"/>
      <c r="D40" s="9"/>
      <c r="E40" s="9"/>
      <c r="F40" s="9"/>
      <c r="G40" s="9"/>
      <c r="H40" s="9"/>
      <c r="I40" s="9"/>
      <c r="J40" s="9"/>
      <c r="K40" s="9"/>
      <c r="L40" s="9"/>
      <c r="M40" s="9"/>
      <c r="N40" s="15"/>
      <c r="O40" s="15"/>
      <c r="P40" s="15"/>
      <c r="Q40" s="15"/>
      <c r="R40" s="15"/>
      <c r="S40" s="15"/>
      <c r="T40" s="15"/>
      <c r="U40" s="15"/>
      <c r="V40" s="15"/>
      <c r="W40" s="15"/>
      <c r="X40" s="15"/>
      <c r="Y40" s="9"/>
      <c r="Z40" s="9"/>
      <c r="AA40" s="9"/>
      <c r="AB40" s="9"/>
      <c r="AC40" s="9"/>
      <c r="AD40" s="9"/>
      <c r="AE40" s="9"/>
      <c r="AF40" s="9"/>
      <c r="AG40" s="9"/>
      <c r="AH40" s="9"/>
      <c r="AI40" s="9"/>
      <c r="AJ40" s="15"/>
      <c r="AK40" s="15"/>
      <c r="AL40" s="15"/>
      <c r="AM40" s="15"/>
      <c r="AN40" s="15"/>
      <c r="AO40" s="15"/>
      <c r="AP40" s="15"/>
      <c r="AQ40" s="6"/>
      <c r="AR40" s="11"/>
    </row>
    <row r="41" spans="2:44" ht="18" customHeight="1">
      <c r="B41" s="6"/>
      <c r="C41" s="18"/>
      <c r="D41" s="9"/>
      <c r="E41" s="9"/>
      <c r="F41" s="9"/>
      <c r="G41" s="9"/>
      <c r="H41" s="9"/>
      <c r="I41" s="9"/>
      <c r="J41" s="9"/>
      <c r="K41" s="9"/>
      <c r="L41" s="9"/>
      <c r="M41" s="9"/>
      <c r="N41" s="15"/>
      <c r="O41" s="15"/>
      <c r="P41" s="15"/>
      <c r="Q41" s="15"/>
      <c r="R41" s="15"/>
      <c r="S41" s="15"/>
      <c r="T41" s="15"/>
      <c r="U41" s="15"/>
      <c r="V41" s="15"/>
      <c r="W41" s="15"/>
      <c r="X41" s="15"/>
      <c r="Y41" s="9"/>
      <c r="Z41" s="9"/>
      <c r="AA41" s="9"/>
      <c r="AB41" s="9"/>
      <c r="AC41" s="9"/>
      <c r="AD41" s="9"/>
      <c r="AE41" s="9"/>
      <c r="AF41" s="9"/>
      <c r="AG41" s="9"/>
      <c r="AH41" s="9"/>
      <c r="AI41" s="9"/>
      <c r="AJ41" s="15"/>
      <c r="AK41" s="15"/>
      <c r="AL41" s="15"/>
      <c r="AM41" s="15"/>
      <c r="AN41" s="15"/>
      <c r="AO41" s="15"/>
      <c r="AP41" s="15"/>
      <c r="AQ41" s="6"/>
      <c r="AR41" s="11"/>
    </row>
    <row r="42" spans="2:44" ht="18" customHeight="1">
      <c r="B42" s="6"/>
      <c r="C42" s="18"/>
      <c r="D42" s="9"/>
      <c r="E42" s="9"/>
      <c r="F42" s="9"/>
      <c r="G42" s="9"/>
      <c r="H42" s="9"/>
      <c r="I42" s="9"/>
      <c r="J42" s="9"/>
      <c r="K42" s="9"/>
      <c r="L42" s="9"/>
      <c r="M42" s="9"/>
      <c r="N42" s="15"/>
      <c r="O42" s="15"/>
      <c r="P42" s="15"/>
      <c r="Q42" s="15"/>
      <c r="R42" s="15"/>
      <c r="S42" s="15"/>
      <c r="T42" s="15"/>
      <c r="U42" s="15"/>
      <c r="V42" s="15"/>
      <c r="W42" s="15"/>
      <c r="X42" s="15"/>
      <c r="Y42" s="9"/>
      <c r="Z42" s="9"/>
      <c r="AA42" s="9"/>
      <c r="AB42" s="9"/>
      <c r="AC42" s="9"/>
      <c r="AD42" s="9"/>
      <c r="AE42" s="9"/>
      <c r="AF42" s="9"/>
      <c r="AG42" s="9"/>
      <c r="AH42" s="9"/>
      <c r="AI42" s="9"/>
      <c r="AJ42" s="15"/>
      <c r="AK42" s="15"/>
      <c r="AL42" s="15"/>
      <c r="AM42" s="15"/>
      <c r="AN42" s="15"/>
      <c r="AO42" s="15"/>
      <c r="AP42" s="15"/>
      <c r="AQ42" s="6"/>
      <c r="AR42" s="11"/>
    </row>
    <row r="43" spans="2:44" ht="18" customHeight="1">
      <c r="B43" s="6"/>
      <c r="C43" s="18"/>
      <c r="D43" s="9"/>
      <c r="E43" s="9"/>
      <c r="F43" s="9"/>
      <c r="G43" s="9"/>
      <c r="H43" s="9"/>
      <c r="I43" s="9"/>
      <c r="J43" s="9"/>
      <c r="K43" s="9"/>
      <c r="L43" s="9"/>
      <c r="M43" s="9"/>
      <c r="N43" s="15"/>
      <c r="O43" s="15"/>
      <c r="P43" s="15"/>
      <c r="Q43" s="15"/>
      <c r="R43" s="15"/>
      <c r="S43" s="15"/>
      <c r="T43" s="15"/>
      <c r="U43" s="15"/>
      <c r="V43" s="15"/>
      <c r="W43" s="15"/>
      <c r="X43" s="15"/>
      <c r="Y43" s="9"/>
      <c r="Z43" s="9"/>
      <c r="AA43" s="9"/>
      <c r="AB43" s="9"/>
      <c r="AC43" s="9"/>
      <c r="AD43" s="9"/>
      <c r="AE43" s="9"/>
      <c r="AF43" s="9"/>
      <c r="AG43" s="9"/>
      <c r="AH43" s="9"/>
      <c r="AI43" s="9"/>
      <c r="AJ43" s="15"/>
      <c r="AK43" s="15"/>
      <c r="AL43" s="15"/>
      <c r="AM43" s="15"/>
      <c r="AN43" s="15"/>
      <c r="AO43" s="15"/>
      <c r="AP43" s="15"/>
      <c r="AQ43" s="6"/>
      <c r="AR43" s="11"/>
    </row>
    <row r="44" spans="2:44" ht="18" customHeight="1">
      <c r="B44" s="6"/>
      <c r="C44" s="18"/>
      <c r="D44" s="9"/>
      <c r="E44" s="9"/>
      <c r="F44" s="9"/>
      <c r="G44" s="9"/>
      <c r="H44" s="9"/>
      <c r="I44" s="9"/>
      <c r="J44" s="9"/>
      <c r="K44" s="9"/>
      <c r="L44" s="9"/>
      <c r="M44" s="9"/>
      <c r="N44" s="15"/>
      <c r="O44" s="15"/>
      <c r="P44" s="15"/>
      <c r="Q44" s="15"/>
      <c r="R44" s="15"/>
      <c r="S44" s="15"/>
      <c r="T44" s="15"/>
      <c r="U44" s="15"/>
      <c r="V44" s="15"/>
      <c r="W44" s="15"/>
      <c r="X44" s="15"/>
      <c r="Y44" s="9"/>
      <c r="Z44" s="9"/>
      <c r="AA44" s="9"/>
      <c r="AB44" s="9"/>
      <c r="AC44" s="9"/>
      <c r="AD44" s="9"/>
      <c r="AE44" s="9"/>
      <c r="AF44" s="9"/>
      <c r="AG44" s="9"/>
      <c r="AH44" s="9"/>
      <c r="AI44" s="9"/>
      <c r="AJ44" s="15"/>
      <c r="AK44" s="15"/>
      <c r="AL44" s="15"/>
      <c r="AM44" s="15"/>
      <c r="AN44" s="15"/>
      <c r="AO44" s="15"/>
      <c r="AP44" s="15"/>
      <c r="AQ44" s="6"/>
      <c r="AR44" s="11"/>
    </row>
    <row r="45" spans="2:44" ht="18" customHeight="1">
      <c r="B45" s="6"/>
      <c r="C45" s="18"/>
      <c r="D45" s="9"/>
      <c r="E45" s="9"/>
      <c r="F45" s="9"/>
      <c r="G45" s="9"/>
      <c r="H45" s="9"/>
      <c r="I45" s="9"/>
      <c r="J45" s="9"/>
      <c r="K45" s="9"/>
      <c r="L45" s="9"/>
      <c r="M45" s="9"/>
      <c r="N45" s="15"/>
      <c r="O45" s="15"/>
      <c r="P45" s="15"/>
      <c r="Q45" s="15"/>
      <c r="R45" s="15"/>
      <c r="S45" s="15"/>
      <c r="T45" s="15"/>
      <c r="U45" s="15"/>
      <c r="V45" s="15"/>
      <c r="W45" s="15"/>
      <c r="X45" s="15"/>
      <c r="Y45" s="9"/>
      <c r="Z45" s="9"/>
      <c r="AA45" s="9"/>
      <c r="AB45" s="9"/>
      <c r="AC45" s="9"/>
      <c r="AD45" s="9"/>
      <c r="AE45" s="9"/>
      <c r="AF45" s="9"/>
      <c r="AG45" s="9"/>
      <c r="AH45" s="9"/>
      <c r="AI45" s="9"/>
      <c r="AJ45" s="15"/>
      <c r="AK45" s="15"/>
      <c r="AL45" s="15"/>
      <c r="AM45" s="15"/>
      <c r="AN45" s="15"/>
      <c r="AO45" s="15"/>
      <c r="AP45" s="15"/>
      <c r="AQ45" s="6"/>
      <c r="AR45" s="11"/>
    </row>
    <row r="46" spans="2:44" ht="18" customHeight="1">
      <c r="B46" s="6"/>
      <c r="C46" s="18"/>
      <c r="D46" s="9"/>
      <c r="E46" s="9"/>
      <c r="F46" s="9"/>
      <c r="G46" s="9"/>
      <c r="H46" s="9"/>
      <c r="I46" s="9"/>
      <c r="J46" s="9"/>
      <c r="K46" s="9"/>
      <c r="L46" s="9"/>
      <c r="M46" s="9"/>
      <c r="N46" s="15"/>
      <c r="O46" s="15"/>
      <c r="P46" s="15"/>
      <c r="Q46" s="15"/>
      <c r="R46" s="15"/>
      <c r="S46" s="15"/>
      <c r="T46" s="15"/>
      <c r="U46" s="15"/>
      <c r="V46" s="15"/>
      <c r="W46" s="15"/>
      <c r="X46" s="15"/>
      <c r="Y46" s="9"/>
      <c r="Z46" s="9"/>
      <c r="AA46" s="9"/>
      <c r="AB46" s="9"/>
      <c r="AC46" s="9"/>
      <c r="AD46" s="9"/>
      <c r="AE46" s="9"/>
      <c r="AF46" s="9"/>
      <c r="AG46" s="9"/>
      <c r="AH46" s="9"/>
      <c r="AI46" s="9"/>
      <c r="AJ46" s="15"/>
      <c r="AK46" s="15"/>
      <c r="AL46" s="15"/>
      <c r="AM46" s="15"/>
      <c r="AN46" s="15"/>
      <c r="AO46" s="15"/>
      <c r="AP46" s="15"/>
      <c r="AQ46" s="6"/>
      <c r="AR46" s="11"/>
    </row>
    <row r="47" spans="2:44" ht="18" customHeight="1">
      <c r="B47" s="6"/>
      <c r="C47" s="18"/>
      <c r="D47" s="9"/>
      <c r="E47" s="9"/>
      <c r="F47" s="9"/>
      <c r="G47" s="9"/>
      <c r="H47" s="9"/>
      <c r="I47" s="9"/>
      <c r="J47" s="9"/>
      <c r="K47" s="9"/>
      <c r="L47" s="9"/>
      <c r="M47" s="9"/>
      <c r="N47" s="15"/>
      <c r="O47" s="15"/>
      <c r="P47" s="15"/>
      <c r="Q47" s="15"/>
      <c r="R47" s="15"/>
      <c r="S47" s="15"/>
      <c r="T47" s="15"/>
      <c r="U47" s="15"/>
      <c r="V47" s="15"/>
      <c r="W47" s="15"/>
      <c r="X47" s="15"/>
      <c r="Y47" s="9"/>
      <c r="Z47" s="9"/>
      <c r="AA47" s="9"/>
      <c r="AB47" s="9"/>
      <c r="AC47" s="9"/>
      <c r="AD47" s="9"/>
      <c r="AE47" s="9"/>
      <c r="AF47" s="9"/>
      <c r="AG47" s="9"/>
      <c r="AH47" s="9"/>
      <c r="AI47" s="9"/>
      <c r="AJ47" s="15"/>
      <c r="AK47" s="15"/>
      <c r="AL47" s="15"/>
      <c r="AM47" s="15"/>
      <c r="AN47" s="15"/>
      <c r="AO47" s="15"/>
      <c r="AP47" s="15"/>
      <c r="AQ47" s="6"/>
      <c r="AR47" s="11"/>
    </row>
    <row r="48" spans="2:44" ht="18" customHeight="1">
      <c r="B48" s="6"/>
      <c r="C48" s="33"/>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30"/>
      <c r="AR48" s="51"/>
    </row>
    <row r="49" spans="1:44" ht="18" customHeight="1">
      <c r="B49" s="6"/>
      <c r="C49" s="33"/>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30"/>
      <c r="AR49" s="51"/>
    </row>
    <row r="50" spans="1:44" ht="18" customHeight="1">
      <c r="B50" s="6"/>
      <c r="C50" s="163"/>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30"/>
      <c r="AR50" s="51"/>
    </row>
    <row r="51" spans="1:44" ht="18" customHeight="1">
      <c r="B51" s="6"/>
      <c r="C51" s="163"/>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30"/>
      <c r="AR51" s="51"/>
    </row>
    <row r="52" spans="1:44" ht="18" customHeight="1">
      <c r="B52" s="6"/>
      <c r="C52" s="163"/>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30"/>
      <c r="AR52" s="51"/>
    </row>
    <row r="53" spans="1:44" ht="18" customHeight="1">
      <c r="B53" s="6"/>
      <c r="C53" s="163"/>
      <c r="D53" s="716" t="s">
        <v>158</v>
      </c>
      <c r="E53" s="716"/>
      <c r="F53" s="716"/>
      <c r="G53" s="716"/>
      <c r="H53" s="716"/>
      <c r="I53" s="716"/>
      <c r="J53" s="716"/>
      <c r="K53" s="716"/>
      <c r="L53" s="716"/>
      <c r="M53" s="716"/>
      <c r="N53" s="716"/>
      <c r="O53" s="716"/>
      <c r="P53" s="716"/>
      <c r="Q53" s="716"/>
      <c r="R53" s="716"/>
      <c r="S53" s="716"/>
      <c r="T53" s="716"/>
      <c r="U53" s="716"/>
      <c r="V53" s="716"/>
      <c r="W53" s="716"/>
      <c r="X53" s="716"/>
      <c r="Y53" s="716"/>
      <c r="Z53" s="716"/>
      <c r="AA53" s="716"/>
      <c r="AB53" s="716"/>
      <c r="AC53" s="716"/>
      <c r="AD53" s="716"/>
      <c r="AE53" s="716"/>
      <c r="AF53" s="716"/>
      <c r="AG53" s="716"/>
      <c r="AH53" s="716"/>
      <c r="AI53" s="716"/>
      <c r="AJ53" s="716"/>
      <c r="AK53" s="716"/>
      <c r="AL53" s="716"/>
      <c r="AM53" s="716"/>
      <c r="AN53" s="716"/>
      <c r="AO53" s="716"/>
      <c r="AP53" s="716"/>
      <c r="AQ53" s="716"/>
      <c r="AR53" s="11"/>
    </row>
    <row r="54" spans="1:44" ht="18" customHeight="1">
      <c r="B54" s="6"/>
      <c r="C54" s="165"/>
      <c r="D54" s="716"/>
      <c r="E54" s="716"/>
      <c r="F54" s="716"/>
      <c r="G54" s="716"/>
      <c r="H54" s="716"/>
      <c r="I54" s="716"/>
      <c r="J54" s="716"/>
      <c r="K54" s="716"/>
      <c r="L54" s="716"/>
      <c r="M54" s="716"/>
      <c r="N54" s="716"/>
      <c r="O54" s="716"/>
      <c r="P54" s="716"/>
      <c r="Q54" s="716"/>
      <c r="R54" s="716"/>
      <c r="S54" s="716"/>
      <c r="T54" s="716"/>
      <c r="U54" s="716"/>
      <c r="V54" s="716"/>
      <c r="W54" s="716"/>
      <c r="X54" s="716"/>
      <c r="Y54" s="716"/>
      <c r="Z54" s="716"/>
      <c r="AA54" s="716"/>
      <c r="AB54" s="716"/>
      <c r="AC54" s="716"/>
      <c r="AD54" s="716"/>
      <c r="AE54" s="716"/>
      <c r="AF54" s="716"/>
      <c r="AG54" s="716"/>
      <c r="AH54" s="716"/>
      <c r="AI54" s="716"/>
      <c r="AJ54" s="716"/>
      <c r="AK54" s="716"/>
      <c r="AL54" s="716"/>
      <c r="AM54" s="716"/>
      <c r="AN54" s="716"/>
      <c r="AO54" s="716"/>
      <c r="AP54" s="716"/>
      <c r="AQ54" s="716"/>
      <c r="AR54" s="166"/>
    </row>
    <row r="55" spans="1:44" ht="17.25" customHeight="1">
      <c r="B55" s="6"/>
      <c r="C55" s="165"/>
      <c r="D55" s="716"/>
      <c r="E55" s="716"/>
      <c r="F55" s="716"/>
      <c r="G55" s="716"/>
      <c r="H55" s="716"/>
      <c r="I55" s="716"/>
      <c r="J55" s="716"/>
      <c r="K55" s="716"/>
      <c r="L55" s="716"/>
      <c r="M55" s="716"/>
      <c r="N55" s="716"/>
      <c r="O55" s="716"/>
      <c r="P55" s="716"/>
      <c r="Q55" s="716"/>
      <c r="R55" s="716"/>
      <c r="S55" s="716"/>
      <c r="T55" s="716"/>
      <c r="U55" s="716"/>
      <c r="V55" s="716"/>
      <c r="W55" s="716"/>
      <c r="X55" s="716"/>
      <c r="Y55" s="716"/>
      <c r="Z55" s="716"/>
      <c r="AA55" s="716"/>
      <c r="AB55" s="716"/>
      <c r="AC55" s="716"/>
      <c r="AD55" s="716"/>
      <c r="AE55" s="716"/>
      <c r="AF55" s="716"/>
      <c r="AG55" s="716"/>
      <c r="AH55" s="716"/>
      <c r="AI55" s="716"/>
      <c r="AJ55" s="716"/>
      <c r="AK55" s="716"/>
      <c r="AL55" s="716"/>
      <c r="AM55" s="716"/>
      <c r="AN55" s="716"/>
      <c r="AO55" s="716"/>
      <c r="AP55" s="716"/>
      <c r="AQ55" s="716"/>
      <c r="AR55" s="166"/>
    </row>
    <row r="56" spans="1:44" ht="17.25" customHeight="1">
      <c r="B56" s="6"/>
      <c r="C56" s="165"/>
      <c r="D56" s="716"/>
      <c r="E56" s="716"/>
      <c r="F56" s="716"/>
      <c r="G56" s="716"/>
      <c r="H56" s="716"/>
      <c r="I56" s="716"/>
      <c r="J56" s="716"/>
      <c r="K56" s="716"/>
      <c r="L56" s="716"/>
      <c r="M56" s="716"/>
      <c r="N56" s="716"/>
      <c r="O56" s="716"/>
      <c r="P56" s="716"/>
      <c r="Q56" s="716"/>
      <c r="R56" s="716"/>
      <c r="S56" s="716"/>
      <c r="T56" s="716"/>
      <c r="U56" s="716"/>
      <c r="V56" s="716"/>
      <c r="W56" s="716"/>
      <c r="X56" s="716"/>
      <c r="Y56" s="716"/>
      <c r="Z56" s="716"/>
      <c r="AA56" s="716"/>
      <c r="AB56" s="716"/>
      <c r="AC56" s="716"/>
      <c r="AD56" s="716"/>
      <c r="AE56" s="716"/>
      <c r="AF56" s="716"/>
      <c r="AG56" s="716"/>
      <c r="AH56" s="716"/>
      <c r="AI56" s="716"/>
      <c r="AJ56" s="716"/>
      <c r="AK56" s="716"/>
      <c r="AL56" s="716"/>
      <c r="AM56" s="716"/>
      <c r="AN56" s="716"/>
      <c r="AO56" s="716"/>
      <c r="AP56" s="716"/>
      <c r="AQ56" s="716"/>
      <c r="AR56" s="166"/>
    </row>
    <row r="57" spans="1:44" ht="18.75" customHeight="1">
      <c r="B57" s="6"/>
      <c r="C57" s="167"/>
      <c r="D57" s="717"/>
      <c r="E57" s="717"/>
      <c r="F57" s="717"/>
      <c r="G57" s="717"/>
      <c r="H57" s="717"/>
      <c r="I57" s="717"/>
      <c r="J57" s="717"/>
      <c r="K57" s="717"/>
      <c r="L57" s="717"/>
      <c r="M57" s="717"/>
      <c r="N57" s="717"/>
      <c r="O57" s="717"/>
      <c r="P57" s="717"/>
      <c r="Q57" s="717"/>
      <c r="R57" s="717"/>
      <c r="S57" s="717"/>
      <c r="T57" s="717"/>
      <c r="U57" s="717"/>
      <c r="V57" s="717"/>
      <c r="W57" s="717"/>
      <c r="X57" s="717"/>
      <c r="Y57" s="717"/>
      <c r="Z57" s="717"/>
      <c r="AA57" s="717"/>
      <c r="AB57" s="717"/>
      <c r="AC57" s="717"/>
      <c r="AD57" s="717"/>
      <c r="AE57" s="717"/>
      <c r="AF57" s="717"/>
      <c r="AG57" s="717"/>
      <c r="AH57" s="717"/>
      <c r="AI57" s="717"/>
      <c r="AJ57" s="717"/>
      <c r="AK57" s="717"/>
      <c r="AL57" s="717"/>
      <c r="AM57" s="717"/>
      <c r="AN57" s="717"/>
      <c r="AO57" s="717"/>
      <c r="AP57" s="717"/>
      <c r="AQ57" s="717"/>
      <c r="AR57" s="168"/>
    </row>
    <row r="58" spans="1:44" ht="18" customHeight="1">
      <c r="B58" s="6"/>
      <c r="C58" s="712" t="s">
        <v>58</v>
      </c>
      <c r="D58" s="713"/>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6"/>
      <c r="AR58" s="11"/>
    </row>
    <row r="59" spans="1:44" ht="18" customHeight="1">
      <c r="B59" s="6"/>
      <c r="C59" s="712"/>
      <c r="D59" s="713"/>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6"/>
      <c r="AR59" s="11"/>
    </row>
    <row r="60" spans="1:44" ht="15" customHeight="1">
      <c r="B60" s="6"/>
      <c r="C60" s="712"/>
      <c r="D60" s="713"/>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11"/>
    </row>
    <row r="61" spans="1:44" ht="15" customHeight="1">
      <c r="B61" s="6"/>
      <c r="C61" s="712"/>
      <c r="D61" s="713"/>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11"/>
    </row>
    <row r="62" spans="1:44" ht="9.9499999999999993" customHeight="1" thickBot="1">
      <c r="A62" s="6"/>
      <c r="B62" s="11"/>
      <c r="C62" s="714"/>
      <c r="D62" s="715"/>
      <c r="E62" s="5"/>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11"/>
    </row>
    <row r="63" spans="1:44" ht="15" customHeight="1" thickBot="1">
      <c r="B63" s="6"/>
      <c r="C63" s="714"/>
      <c r="D63" s="715"/>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50"/>
    </row>
    <row r="64" spans="1:44" ht="15" customHeight="1">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row>
    <row r="65" spans="3:45" ht="15" customHeight="1">
      <c r="C65" s="6"/>
      <c r="D65" s="6"/>
      <c r="E65" s="6"/>
      <c r="F65" s="6"/>
      <c r="G65" s="6"/>
      <c r="H65" s="711"/>
      <c r="I65" s="711"/>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row>
    <row r="66" spans="3:45" ht="15" customHeight="1">
      <c r="C66" s="6"/>
      <c r="D66" s="6"/>
      <c r="E66" s="6"/>
      <c r="F66" s="6"/>
      <c r="G66" s="6"/>
      <c r="H66" s="711"/>
      <c r="I66" s="711"/>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row>
    <row r="67" spans="3:45" ht="15" customHeight="1">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row>
    <row r="68" spans="3:45" ht="15" customHeight="1">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row>
    <row r="69" spans="3:45" ht="30.75" customHeight="1">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35"/>
      <c r="AJ69" s="9"/>
      <c r="AK69" s="9"/>
      <c r="AL69" s="9"/>
      <c r="AM69" s="9"/>
      <c r="AN69" s="9"/>
      <c r="AO69" s="9"/>
      <c r="AP69" s="9"/>
      <c r="AQ69" s="9"/>
      <c r="AR69" s="6"/>
      <c r="AS69" s="6"/>
    </row>
    <row r="70" spans="3:45" ht="15" customHeight="1">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row>
    <row r="71" spans="3:45" ht="15" customHeight="1">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row>
    <row r="72" spans="3:45" ht="15" customHeight="1">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row>
    <row r="73" spans="3:45" ht="15" customHeight="1">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row>
    <row r="74" spans="3:45" ht="15" customHeight="1">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row>
    <row r="75" spans="3:45" ht="15" customHeight="1">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row>
    <row r="76" spans="3:45" ht="15" customHeight="1">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row>
    <row r="77" spans="3:45" ht="15" customHeight="1">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row>
    <row r="78" spans="3:45" ht="15" customHeight="1">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row>
    <row r="79" spans="3:45" ht="15" customHeight="1">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row>
    <row r="80" spans="3:45" ht="15" customHeight="1">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row>
    <row r="81" spans="3:42" ht="15" customHeight="1">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row>
    <row r="82" spans="3:42" ht="15" customHeight="1"/>
    <row r="83" spans="3:42" ht="15" customHeight="1"/>
    <row r="84" spans="3:42" ht="15" customHeight="1"/>
  </sheetData>
  <mergeCells count="6">
    <mergeCell ref="D3:E3"/>
    <mergeCell ref="H65:I66"/>
    <mergeCell ref="C58:D63"/>
    <mergeCell ref="D10:E10"/>
    <mergeCell ref="I3:AF3"/>
    <mergeCell ref="D53:AQ57"/>
  </mergeCells>
  <phoneticPr fontId="1"/>
  <pageMargins left="0.6692913385826772" right="0.6692913385826772" top="0" bottom="0" header="0.31496062992125984" footer="0.31496062992125984"/>
  <pageSetup paperSize="9" scale="7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T85"/>
  <sheetViews>
    <sheetView view="pageBreakPreview" topLeftCell="B1" zoomScaleNormal="100" zoomScaleSheetLayoutView="100" workbookViewId="0">
      <selection activeCell="AN11" sqref="AN11"/>
    </sheetView>
  </sheetViews>
  <sheetFormatPr defaultColWidth="9" defaultRowHeight="13.5"/>
  <cols>
    <col min="1" max="1" width="9" style="221" hidden="1" customWidth="1"/>
    <col min="2" max="2" width="1.5" style="221" customWidth="1"/>
    <col min="3" max="6" width="2.625" style="221" customWidth="1"/>
    <col min="7" max="7" width="2.75" style="221" customWidth="1"/>
    <col min="8" max="143" width="2.625" style="221" customWidth="1"/>
    <col min="144" max="16384" width="9" style="221"/>
  </cols>
  <sheetData>
    <row r="1" spans="2:98" s="234" customFormat="1" ht="18" customHeight="1">
      <c r="C1" s="367"/>
      <c r="D1" s="243"/>
      <c r="E1" s="243"/>
      <c r="F1" s="243"/>
      <c r="G1" s="243"/>
      <c r="H1" s="243"/>
      <c r="I1" s="243"/>
      <c r="J1" s="243"/>
      <c r="K1" s="243"/>
      <c r="L1" s="243"/>
      <c r="M1" s="243"/>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293"/>
      <c r="AR1" s="293"/>
      <c r="AS1" s="243"/>
      <c r="AT1" s="243"/>
      <c r="AU1" s="243"/>
      <c r="AV1" s="243"/>
      <c r="AW1" s="293"/>
      <c r="AX1" s="293"/>
      <c r="AY1" s="293"/>
      <c r="AZ1" s="293"/>
      <c r="BA1" s="293"/>
      <c r="BB1" s="293"/>
      <c r="BC1" s="293"/>
      <c r="BD1" s="293"/>
      <c r="BE1" s="293"/>
      <c r="BF1" s="293"/>
      <c r="BG1" s="293"/>
      <c r="BH1" s="293"/>
      <c r="BI1" s="293"/>
      <c r="BJ1" s="293"/>
      <c r="BK1" s="293"/>
      <c r="BL1" s="293"/>
      <c r="BM1" s="293"/>
      <c r="BN1" s="293"/>
      <c r="BO1" s="293"/>
      <c r="BP1" s="293"/>
      <c r="BQ1" s="293"/>
      <c r="BR1" s="293"/>
      <c r="BS1" s="293"/>
      <c r="BT1" s="293"/>
      <c r="BU1" s="293"/>
      <c r="BV1" s="293"/>
      <c r="BW1" s="293"/>
      <c r="BX1" s="293"/>
      <c r="BY1" s="293"/>
      <c r="BZ1" s="293"/>
      <c r="CA1" s="293"/>
      <c r="CB1" s="293"/>
      <c r="CC1" s="293"/>
      <c r="CD1" s="293"/>
      <c r="CE1" s="293"/>
      <c r="CF1" s="293"/>
      <c r="CG1" s="700" t="s">
        <v>0</v>
      </c>
      <c r="CH1" s="435"/>
      <c r="CI1" s="435"/>
      <c r="CJ1" s="435"/>
      <c r="CK1" s="436"/>
      <c r="CL1" s="428" t="s">
        <v>49</v>
      </c>
      <c r="CM1" s="429"/>
      <c r="CN1" s="429"/>
      <c r="CO1" s="429"/>
      <c r="CP1" s="429"/>
      <c r="CQ1" s="429"/>
      <c r="CR1" s="429"/>
      <c r="CS1" s="429"/>
      <c r="CT1" s="430"/>
    </row>
    <row r="2" spans="2:98" s="234" customFormat="1" ht="18" customHeight="1">
      <c r="C2" s="370"/>
      <c r="D2" s="695" t="s">
        <v>23</v>
      </c>
      <c r="E2" s="695"/>
      <c r="F2" s="164"/>
      <c r="G2" s="164"/>
      <c r="H2" s="164"/>
      <c r="I2" s="699" t="s">
        <v>189</v>
      </c>
      <c r="J2" s="699"/>
      <c r="K2" s="699"/>
      <c r="L2" s="699"/>
      <c r="M2" s="699"/>
      <c r="N2" s="699"/>
      <c r="O2" s="699"/>
      <c r="P2" s="699"/>
      <c r="Q2" s="699"/>
      <c r="R2" s="699"/>
      <c r="S2" s="699"/>
      <c r="T2" s="699"/>
      <c r="U2" s="699"/>
      <c r="V2" s="699"/>
      <c r="W2" s="699"/>
      <c r="X2" s="699"/>
      <c r="Y2" s="699"/>
      <c r="Z2" s="699"/>
      <c r="AA2" s="699"/>
      <c r="AB2" s="699"/>
      <c r="AC2" s="699"/>
      <c r="AD2" s="699"/>
      <c r="AE2" s="699"/>
      <c r="AF2" s="699"/>
      <c r="AG2" s="319"/>
      <c r="AH2" s="319"/>
      <c r="AI2" s="319"/>
      <c r="AJ2" s="319"/>
      <c r="AK2" s="319"/>
      <c r="AL2" s="319"/>
      <c r="AM2" s="319"/>
      <c r="AN2" s="319"/>
      <c r="AO2" s="319"/>
      <c r="AP2" s="319"/>
      <c r="AS2" s="256"/>
      <c r="AT2" s="256"/>
      <c r="AU2" s="256"/>
      <c r="AV2" s="256"/>
      <c r="CG2" s="534"/>
      <c r="CH2" s="438"/>
      <c r="CI2" s="438"/>
      <c r="CJ2" s="438"/>
      <c r="CK2" s="439"/>
      <c r="CL2" s="431"/>
      <c r="CM2" s="432"/>
      <c r="CN2" s="432"/>
      <c r="CO2" s="432"/>
      <c r="CP2" s="432"/>
      <c r="CQ2" s="432"/>
      <c r="CR2" s="432"/>
      <c r="CS2" s="432"/>
      <c r="CT2" s="433"/>
    </row>
    <row r="3" spans="2:98" s="234" customFormat="1" ht="18" customHeight="1">
      <c r="C3" s="371"/>
      <c r="D3" s="256"/>
      <c r="E3" s="256"/>
      <c r="F3" s="256"/>
      <c r="G3" s="256"/>
      <c r="H3" s="256"/>
      <c r="I3" s="256"/>
      <c r="J3" s="256"/>
      <c r="K3" s="256"/>
      <c r="L3" s="256"/>
      <c r="M3" s="256"/>
      <c r="N3" s="256"/>
      <c r="O3" s="256"/>
      <c r="P3" s="256"/>
      <c r="Q3" s="256"/>
      <c r="R3" s="256"/>
      <c r="S3" s="256"/>
      <c r="T3" s="256"/>
      <c r="U3" s="164"/>
      <c r="V3" s="164"/>
      <c r="W3" s="164"/>
      <c r="X3" s="164"/>
      <c r="Y3" s="372"/>
      <c r="Z3" s="372"/>
      <c r="AA3" s="372"/>
      <c r="AB3" s="372"/>
      <c r="AC3" s="372"/>
      <c r="AD3" s="372"/>
      <c r="AE3" s="372"/>
      <c r="AF3" s="372"/>
      <c r="AG3" s="372"/>
      <c r="AH3" s="372"/>
      <c r="AI3" s="372"/>
      <c r="AJ3" s="372"/>
      <c r="AK3" s="372"/>
      <c r="AL3" s="372"/>
      <c r="AM3" s="372"/>
      <c r="AN3" s="372"/>
      <c r="AO3" s="372"/>
      <c r="AP3" s="372"/>
      <c r="AQ3" s="303"/>
      <c r="AS3" s="256"/>
      <c r="AT3" s="256"/>
      <c r="AU3" s="256"/>
      <c r="AV3" s="256"/>
      <c r="CG3" s="703" t="s">
        <v>146</v>
      </c>
      <c r="CH3" s="441"/>
      <c r="CI3" s="441"/>
      <c r="CJ3" s="441"/>
      <c r="CK3" s="442"/>
      <c r="CL3" s="413"/>
      <c r="CM3" s="414"/>
      <c r="CN3" s="414"/>
      <c r="CO3" s="414"/>
      <c r="CP3" s="414"/>
      <c r="CQ3" s="414"/>
      <c r="CR3" s="414"/>
      <c r="CS3" s="414"/>
      <c r="CT3" s="415"/>
    </row>
    <row r="4" spans="2:98" s="234" customFormat="1" ht="18" customHeight="1">
      <c r="C4" s="371"/>
      <c r="D4" s="256"/>
      <c r="E4" s="256"/>
      <c r="F4" s="256"/>
      <c r="G4" s="256"/>
      <c r="H4" s="256"/>
      <c r="I4" s="164"/>
      <c r="J4" s="164"/>
      <c r="K4" s="164"/>
      <c r="L4" s="164"/>
      <c r="M4" s="164"/>
      <c r="N4" s="164"/>
      <c r="O4" s="164"/>
      <c r="P4" s="164"/>
      <c r="Q4" s="164"/>
      <c r="R4" s="164"/>
      <c r="S4" s="164"/>
      <c r="T4" s="164"/>
      <c r="U4" s="164"/>
      <c r="V4" s="164"/>
      <c r="W4" s="164"/>
      <c r="X4" s="164"/>
      <c r="Y4" s="164"/>
      <c r="Z4" s="164"/>
      <c r="AA4" s="164"/>
      <c r="AB4" s="164"/>
      <c r="AC4" s="164"/>
      <c r="AD4" s="164"/>
      <c r="AE4" s="164"/>
      <c r="AF4" s="164"/>
      <c r="AG4" s="372"/>
      <c r="AH4" s="372"/>
      <c r="AI4" s="372"/>
      <c r="AJ4" s="372"/>
      <c r="AK4" s="372"/>
      <c r="AL4" s="372"/>
      <c r="AM4" s="372"/>
      <c r="AN4" s="372"/>
      <c r="AO4" s="372"/>
      <c r="AP4" s="372"/>
      <c r="AQ4" s="303"/>
      <c r="AS4" s="256"/>
      <c r="AT4" s="256"/>
      <c r="AU4" s="256"/>
      <c r="AV4" s="256"/>
      <c r="CG4" s="704"/>
      <c r="CH4" s="444"/>
      <c r="CI4" s="444"/>
      <c r="CJ4" s="444"/>
      <c r="CK4" s="445"/>
      <c r="CL4" s="416"/>
      <c r="CM4" s="417"/>
      <c r="CN4" s="417"/>
      <c r="CO4" s="417"/>
      <c r="CP4" s="417"/>
      <c r="CQ4" s="417"/>
      <c r="CR4" s="417"/>
      <c r="CS4" s="417"/>
      <c r="CT4" s="418"/>
    </row>
    <row r="5" spans="2:98" s="234" customFormat="1" ht="18" customHeight="1">
      <c r="C5" s="371"/>
      <c r="D5" s="256"/>
      <c r="E5" s="256"/>
      <c r="F5" s="256"/>
      <c r="G5" s="256"/>
      <c r="H5" s="256"/>
      <c r="I5" s="256"/>
      <c r="J5" s="256"/>
      <c r="K5" s="256"/>
      <c r="L5" s="256"/>
      <c r="M5" s="256"/>
      <c r="N5" s="319"/>
      <c r="O5" s="319"/>
      <c r="P5" s="319"/>
      <c r="Q5" s="319"/>
      <c r="R5" s="319"/>
      <c r="S5" s="319"/>
      <c r="T5" s="319"/>
      <c r="U5" s="164"/>
      <c r="V5" s="164"/>
      <c r="W5" s="164"/>
      <c r="X5" s="164"/>
      <c r="Y5" s="372"/>
      <c r="Z5" s="372"/>
      <c r="AA5" s="372"/>
      <c r="AB5" s="372"/>
      <c r="AC5" s="372"/>
      <c r="AD5" s="372"/>
      <c r="AE5" s="372"/>
      <c r="AF5" s="372"/>
      <c r="AG5" s="372"/>
      <c r="AH5" s="372"/>
      <c r="AI5" s="372"/>
      <c r="AJ5" s="372"/>
      <c r="AK5" s="372"/>
      <c r="AL5" s="372"/>
      <c r="AM5" s="372"/>
      <c r="AN5" s="372"/>
      <c r="AO5" s="372"/>
      <c r="AP5" s="372"/>
      <c r="AQ5" s="303"/>
      <c r="AS5" s="256"/>
      <c r="AT5" s="256"/>
      <c r="AU5" s="256"/>
      <c r="AV5" s="256"/>
      <c r="CG5" s="703" t="s">
        <v>147</v>
      </c>
      <c r="CH5" s="441"/>
      <c r="CI5" s="441"/>
      <c r="CJ5" s="441"/>
      <c r="CK5" s="442"/>
      <c r="CL5" s="413"/>
      <c r="CM5" s="414"/>
      <c r="CN5" s="414"/>
      <c r="CO5" s="414"/>
      <c r="CP5" s="414"/>
      <c r="CQ5" s="414"/>
      <c r="CR5" s="414"/>
      <c r="CS5" s="414"/>
      <c r="CT5" s="415"/>
    </row>
    <row r="6" spans="2:98" s="234" customFormat="1" ht="18" customHeight="1" thickBot="1">
      <c r="C6" s="370"/>
      <c r="D6" s="164"/>
      <c r="E6" s="164"/>
      <c r="F6" s="164"/>
      <c r="G6" s="164"/>
      <c r="H6" s="164"/>
      <c r="I6" s="164"/>
      <c r="J6" s="164"/>
      <c r="K6" s="164"/>
      <c r="L6" s="164"/>
      <c r="M6" s="164"/>
      <c r="N6" s="164"/>
      <c r="O6" s="164"/>
      <c r="P6" s="164"/>
      <c r="Q6" s="164"/>
      <c r="R6" s="164"/>
      <c r="S6" s="164"/>
      <c r="T6" s="164"/>
      <c r="U6" s="164"/>
      <c r="V6" s="164"/>
      <c r="W6" s="164"/>
      <c r="X6" s="164"/>
      <c r="Y6" s="372"/>
      <c r="Z6" s="372"/>
      <c r="AA6" s="372"/>
      <c r="AB6" s="372"/>
      <c r="AC6" s="372"/>
      <c r="AD6" s="372"/>
      <c r="AE6" s="372"/>
      <c r="AF6" s="372"/>
      <c r="AG6" s="372"/>
      <c r="AH6" s="372"/>
      <c r="AI6" s="372"/>
      <c r="AJ6" s="372"/>
      <c r="AK6" s="372"/>
      <c r="AL6" s="372"/>
      <c r="AM6" s="372"/>
      <c r="AN6" s="372"/>
      <c r="AO6" s="372"/>
      <c r="AP6" s="372"/>
      <c r="AQ6" s="303"/>
      <c r="AS6" s="256"/>
      <c r="AT6" s="256"/>
      <c r="AU6" s="256"/>
      <c r="AV6" s="256"/>
      <c r="CG6" s="705"/>
      <c r="CH6" s="706"/>
      <c r="CI6" s="706"/>
      <c r="CJ6" s="706"/>
      <c r="CK6" s="707"/>
      <c r="CL6" s="708"/>
      <c r="CM6" s="709"/>
      <c r="CN6" s="709"/>
      <c r="CO6" s="709"/>
      <c r="CP6" s="709"/>
      <c r="CQ6" s="709"/>
      <c r="CR6" s="709"/>
      <c r="CS6" s="709"/>
      <c r="CT6" s="710"/>
    </row>
    <row r="7" spans="2:98" ht="18" customHeight="1">
      <c r="B7" s="234"/>
      <c r="C7" s="370"/>
      <c r="D7" s="164"/>
      <c r="E7" s="164"/>
      <c r="F7" s="164"/>
      <c r="G7" s="164"/>
      <c r="H7" s="164"/>
      <c r="I7" s="164"/>
      <c r="J7" s="164"/>
      <c r="K7" s="164"/>
      <c r="L7" s="164"/>
      <c r="M7" s="164"/>
      <c r="N7" s="164"/>
      <c r="O7" s="164"/>
      <c r="P7" s="164"/>
      <c r="Q7" s="164"/>
      <c r="R7" s="164"/>
      <c r="S7" s="164"/>
      <c r="T7" s="164"/>
      <c r="U7" s="164"/>
      <c r="V7" s="164"/>
      <c r="W7" s="164"/>
      <c r="X7" s="164"/>
      <c r="Y7" s="372"/>
      <c r="Z7" s="372"/>
      <c r="AA7" s="372"/>
      <c r="AB7" s="372"/>
      <c r="AC7" s="372"/>
      <c r="AD7" s="372"/>
      <c r="AE7" s="372"/>
      <c r="AF7" s="372"/>
      <c r="AG7" s="372"/>
      <c r="AH7" s="372"/>
      <c r="AI7" s="372"/>
      <c r="AJ7" s="372"/>
      <c r="AK7" s="372"/>
      <c r="AL7" s="372"/>
      <c r="AM7" s="372"/>
      <c r="AN7" s="372"/>
      <c r="AO7" s="372"/>
      <c r="AP7" s="372"/>
      <c r="AQ7" s="303"/>
      <c r="AR7" s="234"/>
      <c r="AS7" s="234"/>
      <c r="CT7" s="274"/>
    </row>
    <row r="8" spans="2:98" ht="18" customHeight="1">
      <c r="B8" s="234"/>
      <c r="C8" s="371"/>
      <c r="D8" s="256"/>
      <c r="E8" s="256"/>
      <c r="F8" s="256"/>
      <c r="G8" s="256"/>
      <c r="H8" s="256"/>
      <c r="I8" s="256"/>
      <c r="J8" s="256"/>
      <c r="K8" s="256"/>
      <c r="L8" s="256"/>
      <c r="M8" s="256"/>
      <c r="N8" s="319"/>
      <c r="O8" s="319"/>
      <c r="P8" s="319"/>
      <c r="Q8" s="319"/>
      <c r="R8" s="319"/>
      <c r="S8" s="319"/>
      <c r="T8" s="319"/>
      <c r="U8" s="319"/>
      <c r="V8" s="319"/>
      <c r="W8" s="319"/>
      <c r="X8" s="319"/>
      <c r="Y8" s="319"/>
      <c r="Z8" s="319"/>
      <c r="AA8" s="319"/>
      <c r="AB8" s="319"/>
      <c r="AC8" s="319"/>
      <c r="AD8" s="319"/>
      <c r="AE8" s="319"/>
      <c r="AF8" s="319"/>
      <c r="AG8" s="319"/>
      <c r="AH8" s="319"/>
      <c r="AI8" s="319"/>
      <c r="AJ8" s="319"/>
      <c r="AK8" s="319"/>
      <c r="AL8" s="319"/>
      <c r="AM8" s="319"/>
      <c r="AN8" s="319"/>
      <c r="AO8" s="319"/>
      <c r="AP8" s="319"/>
      <c r="AQ8" s="234"/>
      <c r="AR8" s="234"/>
      <c r="AS8" s="234"/>
      <c r="CT8" s="274"/>
    </row>
    <row r="9" spans="2:98" ht="18" customHeight="1">
      <c r="B9" s="234"/>
      <c r="C9" s="370"/>
      <c r="D9" s="695"/>
      <c r="E9" s="695"/>
      <c r="F9" s="164"/>
      <c r="G9" s="164"/>
      <c r="H9" s="164"/>
      <c r="I9" s="164"/>
      <c r="J9" s="164"/>
      <c r="K9" s="164"/>
      <c r="L9" s="164"/>
      <c r="M9" s="164"/>
      <c r="N9" s="164"/>
      <c r="O9" s="164"/>
      <c r="P9" s="164"/>
      <c r="Q9" s="164"/>
      <c r="R9" s="164"/>
      <c r="S9" s="164"/>
      <c r="T9" s="164"/>
      <c r="U9" s="319"/>
      <c r="V9" s="319"/>
      <c r="W9" s="319"/>
      <c r="X9" s="319"/>
      <c r="Y9" s="319"/>
      <c r="Z9" s="319"/>
      <c r="AA9" s="319"/>
      <c r="AB9" s="319"/>
      <c r="AC9" s="319"/>
      <c r="AD9" s="319"/>
      <c r="AE9" s="319"/>
      <c r="AF9" s="319"/>
      <c r="AG9" s="319"/>
      <c r="AH9" s="319"/>
      <c r="AI9" s="319"/>
      <c r="AJ9" s="319"/>
      <c r="AK9" s="319"/>
      <c r="AL9" s="319"/>
      <c r="AM9" s="319"/>
      <c r="AN9" s="319"/>
      <c r="AO9" s="319"/>
      <c r="AP9" s="319"/>
      <c r="AQ9" s="234"/>
      <c r="AR9" s="234"/>
      <c r="AS9" s="234"/>
      <c r="CT9" s="274"/>
    </row>
    <row r="10" spans="2:98" ht="18" customHeight="1">
      <c r="B10" s="234"/>
      <c r="C10" s="371"/>
      <c r="D10" s="256"/>
      <c r="E10" s="256"/>
      <c r="F10" s="256"/>
      <c r="G10" s="256"/>
      <c r="H10" s="256"/>
      <c r="I10" s="256"/>
      <c r="J10" s="256"/>
      <c r="K10" s="256"/>
      <c r="L10" s="256"/>
      <c r="M10" s="256"/>
      <c r="N10" s="256"/>
      <c r="O10" s="256"/>
      <c r="P10" s="256"/>
      <c r="Q10" s="256"/>
      <c r="R10" s="256"/>
      <c r="S10" s="256"/>
      <c r="T10" s="256"/>
      <c r="U10" s="164"/>
      <c r="V10" s="164"/>
      <c r="W10" s="164"/>
      <c r="X10" s="164"/>
      <c r="Y10" s="372"/>
      <c r="Z10" s="372"/>
      <c r="AA10" s="372"/>
      <c r="AB10" s="372"/>
      <c r="AC10" s="372"/>
      <c r="AD10" s="372"/>
      <c r="AE10" s="372"/>
      <c r="AF10" s="372"/>
      <c r="AG10" s="372"/>
      <c r="AH10" s="372"/>
      <c r="AI10" s="372"/>
      <c r="AJ10" s="372"/>
      <c r="AK10" s="372"/>
      <c r="AL10" s="372"/>
      <c r="AM10" s="372"/>
      <c r="AN10" s="372"/>
      <c r="AO10" s="372"/>
      <c r="AP10" s="372"/>
      <c r="AQ10" s="303"/>
      <c r="AR10" s="234"/>
      <c r="AS10" s="234"/>
      <c r="CT10" s="274"/>
    </row>
    <row r="11" spans="2:98" ht="18" customHeight="1">
      <c r="B11" s="234"/>
      <c r="C11" s="371"/>
      <c r="D11" s="256"/>
      <c r="E11" s="256"/>
      <c r="F11" s="256"/>
      <c r="G11" s="256"/>
      <c r="H11" s="256"/>
      <c r="I11" s="256"/>
      <c r="J11" s="256"/>
      <c r="K11" s="256"/>
      <c r="L11" s="256"/>
      <c r="M11" s="256"/>
      <c r="N11" s="256"/>
      <c r="O11" s="256"/>
      <c r="P11" s="256"/>
      <c r="Q11" s="256"/>
      <c r="R11" s="256"/>
      <c r="S11" s="256"/>
      <c r="T11" s="256"/>
      <c r="U11" s="164"/>
      <c r="V11" s="164"/>
      <c r="W11" s="164"/>
      <c r="X11" s="164"/>
      <c r="Y11" s="372"/>
      <c r="Z11" s="372"/>
      <c r="AA11" s="372"/>
      <c r="AB11" s="372"/>
      <c r="AC11" s="372"/>
      <c r="AD11" s="372"/>
      <c r="AE11" s="372"/>
      <c r="AF11" s="372"/>
      <c r="AG11" s="372"/>
      <c r="AH11" s="372"/>
      <c r="AI11" s="372"/>
      <c r="AJ11" s="372"/>
      <c r="AK11" s="372"/>
      <c r="AL11" s="372"/>
      <c r="AM11" s="372"/>
      <c r="AN11" s="372"/>
      <c r="AO11" s="372"/>
      <c r="AP11" s="372"/>
      <c r="AQ11" s="303"/>
      <c r="AR11" s="234"/>
      <c r="AS11" s="234"/>
      <c r="CT11" s="274"/>
    </row>
    <row r="12" spans="2:98" ht="18" customHeight="1">
      <c r="B12" s="234"/>
      <c r="C12" s="371"/>
      <c r="D12" s="256"/>
      <c r="E12" s="256"/>
      <c r="F12" s="256"/>
      <c r="G12" s="256"/>
      <c r="H12" s="256"/>
      <c r="I12" s="256"/>
      <c r="J12" s="256"/>
      <c r="K12" s="256"/>
      <c r="L12" s="256"/>
      <c r="M12" s="256"/>
      <c r="N12" s="256"/>
      <c r="O12" s="256"/>
      <c r="P12" s="256"/>
      <c r="Q12" s="256"/>
      <c r="R12" s="256"/>
      <c r="S12" s="256"/>
      <c r="T12" s="256"/>
      <c r="U12" s="164"/>
      <c r="V12" s="164"/>
      <c r="W12" s="164"/>
      <c r="X12" s="164"/>
      <c r="Y12" s="372"/>
      <c r="Z12" s="372"/>
      <c r="AA12" s="372"/>
      <c r="AB12" s="372"/>
      <c r="AC12" s="372"/>
      <c r="AD12" s="372"/>
      <c r="AE12" s="372"/>
      <c r="AF12" s="372"/>
      <c r="AG12" s="372"/>
      <c r="AH12" s="372"/>
      <c r="AI12" s="372"/>
      <c r="AJ12" s="372"/>
      <c r="AK12" s="372"/>
      <c r="AL12" s="372"/>
      <c r="AM12" s="372"/>
      <c r="AN12" s="372"/>
      <c r="AO12" s="372"/>
      <c r="AP12" s="372"/>
      <c r="AQ12" s="303"/>
      <c r="AR12" s="234"/>
      <c r="AS12" s="234"/>
      <c r="CT12" s="274"/>
    </row>
    <row r="13" spans="2:98" ht="18" customHeight="1">
      <c r="B13" s="234"/>
      <c r="C13" s="371"/>
      <c r="D13" s="256"/>
      <c r="E13" s="256"/>
      <c r="F13" s="256"/>
      <c r="G13" s="256"/>
      <c r="H13" s="256"/>
      <c r="I13" s="256"/>
      <c r="J13" s="256"/>
      <c r="K13" s="256"/>
      <c r="L13" s="256"/>
      <c r="M13" s="256"/>
      <c r="N13" s="256"/>
      <c r="O13" s="256"/>
      <c r="P13" s="256"/>
      <c r="Q13" s="256"/>
      <c r="R13" s="256"/>
      <c r="S13" s="256"/>
      <c r="T13" s="256"/>
      <c r="U13" s="164"/>
      <c r="V13" s="164"/>
      <c r="W13" s="164"/>
      <c r="X13" s="164"/>
      <c r="Y13" s="372"/>
      <c r="Z13" s="372"/>
      <c r="AA13" s="372"/>
      <c r="AB13" s="372"/>
      <c r="AC13" s="372"/>
      <c r="AD13" s="372"/>
      <c r="AE13" s="372"/>
      <c r="AF13" s="372"/>
      <c r="AG13" s="372"/>
      <c r="AH13" s="372"/>
      <c r="AI13" s="372"/>
      <c r="AJ13" s="372"/>
      <c r="AK13" s="372"/>
      <c r="AL13" s="372"/>
      <c r="AM13" s="372"/>
      <c r="AN13" s="372"/>
      <c r="AO13" s="372"/>
      <c r="AP13" s="372"/>
      <c r="AQ13" s="303"/>
      <c r="AR13" s="234"/>
      <c r="AS13" s="234"/>
      <c r="CT13" s="274"/>
    </row>
    <row r="14" spans="2:98" ht="18" customHeight="1">
      <c r="B14" s="234"/>
      <c r="C14" s="371"/>
      <c r="D14" s="256"/>
      <c r="E14" s="256"/>
      <c r="F14" s="256"/>
      <c r="G14" s="256"/>
      <c r="H14" s="256"/>
      <c r="I14" s="256"/>
      <c r="J14" s="256"/>
      <c r="K14" s="256"/>
      <c r="L14" s="256"/>
      <c r="M14" s="256"/>
      <c r="N14" s="319"/>
      <c r="O14" s="319"/>
      <c r="P14" s="319"/>
      <c r="Q14" s="319"/>
      <c r="R14" s="319"/>
      <c r="S14" s="319"/>
      <c r="T14" s="319"/>
      <c r="U14" s="164"/>
      <c r="V14" s="164"/>
      <c r="W14" s="164"/>
      <c r="X14" s="164"/>
      <c r="Y14" s="372"/>
      <c r="Z14" s="372"/>
      <c r="AA14" s="372"/>
      <c r="AB14" s="372"/>
      <c r="AC14" s="372"/>
      <c r="AD14" s="372"/>
      <c r="AE14" s="372"/>
      <c r="AF14" s="372"/>
      <c r="AG14" s="372"/>
      <c r="AH14" s="372"/>
      <c r="AI14" s="372"/>
      <c r="AJ14" s="372"/>
      <c r="AK14" s="372"/>
      <c r="AL14" s="372"/>
      <c r="AM14" s="372"/>
      <c r="AN14" s="372"/>
      <c r="AO14" s="372"/>
      <c r="AP14" s="372"/>
      <c r="AQ14" s="303"/>
      <c r="AR14" s="234"/>
      <c r="AS14" s="234"/>
      <c r="CT14" s="274"/>
    </row>
    <row r="15" spans="2:98" ht="18" customHeight="1">
      <c r="B15" s="234"/>
      <c r="C15" s="371"/>
      <c r="D15" s="256"/>
      <c r="E15" s="256"/>
      <c r="F15" s="256"/>
      <c r="G15" s="256"/>
      <c r="H15" s="256"/>
      <c r="I15" s="256"/>
      <c r="J15" s="256"/>
      <c r="K15" s="256"/>
      <c r="L15" s="256"/>
      <c r="M15" s="256"/>
      <c r="N15" s="319"/>
      <c r="O15" s="319"/>
      <c r="P15" s="319"/>
      <c r="Q15" s="319"/>
      <c r="R15" s="319"/>
      <c r="S15" s="319"/>
      <c r="T15" s="319"/>
      <c r="U15" s="164"/>
      <c r="V15" s="164"/>
      <c r="W15" s="164"/>
      <c r="X15" s="164"/>
      <c r="Y15" s="372"/>
      <c r="Z15" s="372"/>
      <c r="AA15" s="372"/>
      <c r="AB15" s="372"/>
      <c r="AC15" s="372"/>
      <c r="AD15" s="372"/>
      <c r="AE15" s="372"/>
      <c r="AF15" s="372"/>
      <c r="AG15" s="372"/>
      <c r="AH15" s="372"/>
      <c r="AI15" s="372"/>
      <c r="AJ15" s="372"/>
      <c r="AK15" s="372"/>
      <c r="AL15" s="372"/>
      <c r="AM15" s="372"/>
      <c r="AN15" s="372"/>
      <c r="AO15" s="372"/>
      <c r="AP15" s="372"/>
      <c r="AQ15" s="303"/>
      <c r="AR15" s="234"/>
      <c r="AS15" s="234"/>
      <c r="CT15" s="274"/>
    </row>
    <row r="16" spans="2:98" ht="18" customHeight="1">
      <c r="B16" s="234"/>
      <c r="C16" s="370"/>
      <c r="D16" s="164"/>
      <c r="E16" s="164"/>
      <c r="F16" s="164"/>
      <c r="G16" s="164"/>
      <c r="H16" s="164"/>
      <c r="I16" s="164"/>
      <c r="J16" s="164"/>
      <c r="K16" s="164"/>
      <c r="L16" s="164"/>
      <c r="M16" s="164"/>
      <c r="N16" s="164"/>
      <c r="O16" s="164"/>
      <c r="P16" s="164"/>
      <c r="Q16" s="164"/>
      <c r="R16" s="164"/>
      <c r="S16" s="164"/>
      <c r="T16" s="164"/>
      <c r="U16" s="164"/>
      <c r="V16" s="164"/>
      <c r="W16" s="164"/>
      <c r="X16" s="164"/>
      <c r="Y16" s="372"/>
      <c r="Z16" s="372"/>
      <c r="AA16" s="372"/>
      <c r="AB16" s="372"/>
      <c r="AC16" s="372"/>
      <c r="AD16" s="372"/>
      <c r="AE16" s="372"/>
      <c r="AF16" s="372"/>
      <c r="AG16" s="372"/>
      <c r="AH16" s="372"/>
      <c r="AI16" s="372"/>
      <c r="AJ16" s="372"/>
      <c r="AK16" s="372"/>
      <c r="AL16" s="372"/>
      <c r="AM16" s="372"/>
      <c r="AN16" s="372"/>
      <c r="AO16" s="372"/>
      <c r="AP16" s="372"/>
      <c r="AQ16" s="303"/>
      <c r="AR16" s="234"/>
      <c r="AS16" s="234"/>
      <c r="CT16" s="274"/>
    </row>
    <row r="17" spans="2:98" ht="18" customHeight="1">
      <c r="B17" s="234"/>
      <c r="C17" s="370"/>
      <c r="D17" s="164"/>
      <c r="E17" s="164"/>
      <c r="F17" s="164"/>
      <c r="G17" s="164"/>
      <c r="H17" s="164"/>
      <c r="I17" s="164"/>
      <c r="J17" s="164"/>
      <c r="K17" s="164"/>
      <c r="L17" s="164"/>
      <c r="M17" s="164"/>
      <c r="N17" s="164"/>
      <c r="O17" s="164"/>
      <c r="P17" s="164"/>
      <c r="Q17" s="164"/>
      <c r="R17" s="164"/>
      <c r="S17" s="164"/>
      <c r="T17" s="164"/>
      <c r="U17" s="164"/>
      <c r="V17" s="164"/>
      <c r="W17" s="164"/>
      <c r="X17" s="164"/>
      <c r="Y17" s="372"/>
      <c r="Z17" s="372"/>
      <c r="AA17" s="372"/>
      <c r="AB17" s="372"/>
      <c r="AC17" s="372"/>
      <c r="AD17" s="372"/>
      <c r="AE17" s="372"/>
      <c r="AF17" s="372"/>
      <c r="AG17" s="372"/>
      <c r="AH17" s="372"/>
      <c r="AI17" s="372"/>
      <c r="AJ17" s="372"/>
      <c r="AK17" s="372"/>
      <c r="AL17" s="372"/>
      <c r="AM17" s="372"/>
      <c r="AN17" s="372"/>
      <c r="AO17" s="372"/>
      <c r="AP17" s="372"/>
      <c r="AQ17" s="303"/>
      <c r="AR17" s="234"/>
      <c r="AS17" s="234"/>
      <c r="CT17" s="274"/>
    </row>
    <row r="18" spans="2:98" ht="18" customHeight="1">
      <c r="B18" s="234"/>
      <c r="C18" s="370"/>
      <c r="D18" s="164"/>
      <c r="E18" s="164"/>
      <c r="F18" s="164"/>
      <c r="G18" s="164"/>
      <c r="H18" s="164"/>
      <c r="I18" s="164"/>
      <c r="J18" s="164"/>
      <c r="K18" s="164"/>
      <c r="L18" s="164"/>
      <c r="M18" s="164"/>
      <c r="N18" s="164"/>
      <c r="O18" s="164"/>
      <c r="P18" s="164"/>
      <c r="Q18" s="164"/>
      <c r="R18" s="164"/>
      <c r="S18" s="164"/>
      <c r="T18" s="164"/>
      <c r="U18" s="164"/>
      <c r="V18" s="164"/>
      <c r="W18" s="164"/>
      <c r="X18" s="164"/>
      <c r="Y18" s="372"/>
      <c r="Z18" s="372"/>
      <c r="AA18" s="372"/>
      <c r="AB18" s="372"/>
      <c r="AC18" s="372"/>
      <c r="AD18" s="372"/>
      <c r="AE18" s="372"/>
      <c r="AF18" s="372"/>
      <c r="AG18" s="372"/>
      <c r="AH18" s="372"/>
      <c r="AI18" s="372"/>
      <c r="AJ18" s="372"/>
      <c r="AK18" s="372"/>
      <c r="AL18" s="372"/>
      <c r="AM18" s="372"/>
      <c r="AN18" s="372"/>
      <c r="AO18" s="372"/>
      <c r="AP18" s="372"/>
      <c r="AQ18" s="303"/>
      <c r="AR18" s="234"/>
      <c r="AS18" s="234"/>
      <c r="CT18" s="274"/>
    </row>
    <row r="19" spans="2:98" ht="18" customHeight="1">
      <c r="B19" s="234"/>
      <c r="C19" s="373"/>
      <c r="D19" s="135"/>
      <c r="E19" s="135"/>
      <c r="F19" s="135"/>
      <c r="G19" s="135"/>
      <c r="H19" s="135"/>
      <c r="I19" s="135"/>
      <c r="J19" s="135"/>
      <c r="K19" s="135"/>
      <c r="L19" s="135"/>
      <c r="M19" s="135"/>
      <c r="N19" s="320"/>
      <c r="O19" s="320"/>
      <c r="P19" s="320"/>
      <c r="Q19" s="320"/>
      <c r="R19" s="320"/>
      <c r="S19" s="320"/>
      <c r="T19" s="320"/>
      <c r="U19" s="320"/>
      <c r="V19" s="320"/>
      <c r="W19" s="320"/>
      <c r="X19" s="320"/>
      <c r="Y19" s="135"/>
      <c r="Z19" s="135"/>
      <c r="AA19" s="135"/>
      <c r="AB19" s="135"/>
      <c r="AC19" s="135"/>
      <c r="AD19" s="135"/>
      <c r="AE19" s="135"/>
      <c r="AF19" s="135"/>
      <c r="AG19" s="135"/>
      <c r="AH19" s="135"/>
      <c r="AI19" s="135"/>
      <c r="AJ19" s="320"/>
      <c r="AK19" s="320"/>
      <c r="AL19" s="320"/>
      <c r="AM19" s="320"/>
      <c r="AN19" s="320"/>
      <c r="AO19" s="320"/>
      <c r="AP19" s="320"/>
      <c r="AQ19" s="303"/>
      <c r="AR19" s="234"/>
      <c r="AS19" s="234"/>
      <c r="CT19" s="274"/>
    </row>
    <row r="20" spans="2:98" ht="18" customHeight="1">
      <c r="B20" s="234"/>
      <c r="C20" s="373"/>
      <c r="D20" s="135"/>
      <c r="E20" s="135"/>
      <c r="F20" s="135"/>
      <c r="G20" s="135"/>
      <c r="H20" s="135"/>
      <c r="I20" s="135"/>
      <c r="J20" s="135"/>
      <c r="K20" s="135"/>
      <c r="L20" s="135"/>
      <c r="M20" s="135"/>
      <c r="N20" s="320"/>
      <c r="O20" s="320"/>
      <c r="P20" s="320"/>
      <c r="Q20" s="320"/>
      <c r="R20" s="320"/>
      <c r="S20" s="320"/>
      <c r="T20" s="320"/>
      <c r="U20" s="320"/>
      <c r="V20" s="320"/>
      <c r="W20" s="320"/>
      <c r="X20" s="320"/>
      <c r="Y20" s="135"/>
      <c r="Z20" s="135"/>
      <c r="AA20" s="135"/>
      <c r="AB20" s="135"/>
      <c r="AC20" s="135"/>
      <c r="AD20" s="135"/>
      <c r="AE20" s="135"/>
      <c r="AF20" s="135"/>
      <c r="AG20" s="135"/>
      <c r="AH20" s="135"/>
      <c r="AI20" s="135"/>
      <c r="AJ20" s="320"/>
      <c r="AK20" s="320"/>
      <c r="AL20" s="320"/>
      <c r="AM20" s="320"/>
      <c r="AN20" s="320"/>
      <c r="AO20" s="320"/>
      <c r="AP20" s="320"/>
      <c r="AQ20" s="303"/>
      <c r="AR20" s="234"/>
      <c r="AS20" s="234"/>
      <c r="CT20" s="274"/>
    </row>
    <row r="21" spans="2:98" ht="18" customHeight="1">
      <c r="B21" s="234"/>
      <c r="C21" s="373"/>
      <c r="D21" s="135"/>
      <c r="E21" s="135"/>
      <c r="F21" s="135"/>
      <c r="G21" s="135"/>
      <c r="H21" s="135"/>
      <c r="I21" s="135"/>
      <c r="J21" s="135"/>
      <c r="K21" s="135"/>
      <c r="L21" s="135"/>
      <c r="M21" s="135"/>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0"/>
      <c r="AM21" s="374"/>
      <c r="AN21" s="374"/>
      <c r="AO21" s="374"/>
      <c r="AP21" s="374"/>
      <c r="AQ21" s="303"/>
      <c r="AR21" s="234"/>
      <c r="AS21" s="234"/>
      <c r="CT21" s="274"/>
    </row>
    <row r="22" spans="2:98" ht="17.25" customHeight="1">
      <c r="B22" s="234"/>
      <c r="C22" s="375"/>
      <c r="D22" s="311"/>
      <c r="E22" s="311"/>
      <c r="F22" s="311"/>
      <c r="G22" s="311"/>
      <c r="H22" s="311"/>
      <c r="I22" s="311"/>
      <c r="J22" s="311"/>
      <c r="K22" s="311"/>
      <c r="L22" s="311"/>
      <c r="M22" s="311"/>
      <c r="N22" s="311"/>
      <c r="O22" s="311"/>
      <c r="P22" s="311"/>
      <c r="Q22" s="311"/>
      <c r="R22" s="311"/>
      <c r="S22" s="311"/>
      <c r="T22" s="311"/>
      <c r="U22" s="311"/>
      <c r="V22" s="311"/>
      <c r="W22" s="311"/>
      <c r="X22" s="311"/>
      <c r="Y22" s="376"/>
      <c r="Z22" s="376"/>
      <c r="AA22" s="376"/>
      <c r="AB22" s="376"/>
      <c r="AC22" s="376"/>
      <c r="AD22" s="376"/>
      <c r="AE22" s="376"/>
      <c r="AF22" s="376"/>
      <c r="AG22" s="376"/>
      <c r="AH22" s="376"/>
      <c r="AI22" s="376"/>
      <c r="AJ22" s="376"/>
      <c r="AK22" s="376"/>
      <c r="AL22" s="376"/>
      <c r="AM22" s="376"/>
      <c r="AN22" s="376"/>
      <c r="AO22" s="376"/>
      <c r="AP22" s="376"/>
      <c r="AQ22" s="303"/>
      <c r="AR22" s="234"/>
      <c r="AS22" s="234"/>
      <c r="CT22" s="274"/>
    </row>
    <row r="23" spans="2:98" ht="18" customHeight="1">
      <c r="B23" s="234"/>
      <c r="C23" s="373"/>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135"/>
      <c r="AM23" s="135"/>
      <c r="AN23" s="135"/>
      <c r="AO23" s="135"/>
      <c r="AP23" s="135"/>
      <c r="AQ23" s="303"/>
      <c r="AR23" s="234"/>
      <c r="AS23" s="234"/>
      <c r="CT23" s="274"/>
    </row>
    <row r="24" spans="2:98" ht="18" customHeight="1">
      <c r="B24" s="234"/>
      <c r="C24" s="373"/>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303"/>
      <c r="AR24" s="234"/>
      <c r="AS24" s="234"/>
      <c r="CT24" s="274"/>
    </row>
    <row r="25" spans="2:98" ht="18.75" customHeight="1">
      <c r="B25" s="234"/>
      <c r="C25" s="373"/>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303"/>
      <c r="AR25" s="234"/>
      <c r="AS25" s="234"/>
      <c r="CT25" s="274"/>
    </row>
    <row r="26" spans="2:98" ht="18.75" customHeight="1">
      <c r="B26" s="234"/>
      <c r="C26" s="373"/>
      <c r="D26" s="135"/>
      <c r="E26" s="135"/>
      <c r="F26" s="135"/>
      <c r="G26" s="135"/>
      <c r="H26" s="135"/>
      <c r="I26" s="135"/>
      <c r="J26" s="135"/>
      <c r="K26" s="135"/>
      <c r="L26" s="135"/>
      <c r="M26" s="135"/>
      <c r="N26" s="320"/>
      <c r="O26" s="320"/>
      <c r="P26" s="320"/>
      <c r="Q26" s="320"/>
      <c r="R26" s="320"/>
      <c r="S26" s="320"/>
      <c r="T26" s="320"/>
      <c r="U26" s="320"/>
      <c r="V26" s="320"/>
      <c r="W26" s="320"/>
      <c r="X26" s="320"/>
      <c r="Y26" s="135"/>
      <c r="Z26" s="135"/>
      <c r="AA26" s="135"/>
      <c r="AB26" s="135"/>
      <c r="AC26" s="135"/>
      <c r="AD26" s="135"/>
      <c r="AE26" s="135"/>
      <c r="AF26" s="135"/>
      <c r="AG26" s="135"/>
      <c r="AH26" s="135"/>
      <c r="AI26" s="135"/>
      <c r="AJ26" s="320"/>
      <c r="AK26" s="320"/>
      <c r="AL26" s="320"/>
      <c r="AM26" s="320"/>
      <c r="AN26" s="320"/>
      <c r="AO26" s="320"/>
      <c r="AP26" s="320"/>
      <c r="AQ26" s="303"/>
      <c r="AR26" s="234"/>
      <c r="AS26" s="234"/>
      <c r="CT26" s="274"/>
    </row>
    <row r="27" spans="2:98" ht="18.75" customHeight="1">
      <c r="B27" s="234"/>
      <c r="C27" s="373"/>
      <c r="D27" s="135"/>
      <c r="E27" s="135"/>
      <c r="F27" s="135"/>
      <c r="G27" s="135"/>
      <c r="H27" s="135"/>
      <c r="I27" s="135"/>
      <c r="J27" s="135"/>
      <c r="K27" s="135"/>
      <c r="L27" s="135"/>
      <c r="M27" s="135"/>
      <c r="N27" s="320"/>
      <c r="O27" s="320"/>
      <c r="P27" s="320"/>
      <c r="Q27" s="320"/>
      <c r="R27" s="320"/>
      <c r="S27" s="320"/>
      <c r="T27" s="320"/>
      <c r="U27" s="320"/>
      <c r="V27" s="320"/>
      <c r="W27" s="320"/>
      <c r="X27" s="320"/>
      <c r="Y27" s="135"/>
      <c r="Z27" s="135"/>
      <c r="AA27" s="135"/>
      <c r="AB27" s="135"/>
      <c r="AC27" s="135"/>
      <c r="AD27" s="135"/>
      <c r="AE27" s="135"/>
      <c r="AF27" s="135"/>
      <c r="AG27" s="135"/>
      <c r="AH27" s="135"/>
      <c r="AI27" s="135"/>
      <c r="AJ27" s="320"/>
      <c r="AK27" s="320"/>
      <c r="AL27" s="320"/>
      <c r="AM27" s="320"/>
      <c r="AN27" s="320"/>
      <c r="AO27" s="320"/>
      <c r="AP27" s="320"/>
      <c r="AQ27" s="303"/>
      <c r="AR27" s="234"/>
      <c r="AS27" s="234"/>
      <c r="CT27" s="274"/>
    </row>
    <row r="28" spans="2:98" ht="18" customHeight="1">
      <c r="B28" s="234"/>
      <c r="C28" s="373"/>
      <c r="D28" s="135"/>
      <c r="E28" s="135"/>
      <c r="F28" s="135"/>
      <c r="G28" s="135"/>
      <c r="H28" s="135"/>
      <c r="I28" s="135"/>
      <c r="J28" s="135"/>
      <c r="K28" s="135"/>
      <c r="L28" s="135"/>
      <c r="M28" s="135"/>
      <c r="N28" s="320"/>
      <c r="O28" s="320"/>
      <c r="P28" s="320"/>
      <c r="Q28" s="320"/>
      <c r="R28" s="320"/>
      <c r="S28" s="320"/>
      <c r="T28" s="320"/>
      <c r="U28" s="320"/>
      <c r="V28" s="320"/>
      <c r="W28" s="320"/>
      <c r="X28" s="320"/>
      <c r="Y28" s="135"/>
      <c r="Z28" s="135"/>
      <c r="AA28" s="135"/>
      <c r="AB28" s="135"/>
      <c r="AC28" s="135"/>
      <c r="AD28" s="135"/>
      <c r="AE28" s="135"/>
      <c r="AF28" s="135"/>
      <c r="AG28" s="135"/>
      <c r="AH28" s="135"/>
      <c r="AI28" s="135"/>
      <c r="AJ28" s="320"/>
      <c r="AK28" s="320"/>
      <c r="AL28" s="320"/>
      <c r="AM28" s="320"/>
      <c r="AN28" s="320"/>
      <c r="AO28" s="320"/>
      <c r="AP28" s="320"/>
      <c r="AQ28" s="303"/>
      <c r="AR28" s="234"/>
      <c r="AS28" s="234"/>
      <c r="CT28" s="274"/>
    </row>
    <row r="29" spans="2:98" ht="18" customHeight="1">
      <c r="B29" s="234"/>
      <c r="C29" s="370"/>
      <c r="D29" s="164"/>
      <c r="E29" s="164"/>
      <c r="F29" s="164"/>
      <c r="G29" s="164"/>
      <c r="H29" s="164"/>
      <c r="I29" s="164"/>
      <c r="J29" s="164"/>
      <c r="K29" s="164"/>
      <c r="L29" s="164"/>
      <c r="M29" s="164"/>
      <c r="N29" s="164"/>
      <c r="O29" s="164"/>
      <c r="P29" s="164"/>
      <c r="Q29" s="164"/>
      <c r="R29" s="164"/>
      <c r="S29" s="164"/>
      <c r="T29" s="164"/>
      <c r="U29" s="164"/>
      <c r="V29" s="164"/>
      <c r="W29" s="164"/>
      <c r="X29" s="164"/>
      <c r="Y29" s="164"/>
      <c r="Z29" s="164"/>
      <c r="AA29" s="164"/>
      <c r="AB29" s="164"/>
      <c r="AC29" s="164"/>
      <c r="AD29" s="164"/>
      <c r="AE29" s="164"/>
      <c r="AF29" s="164"/>
      <c r="AG29" s="164"/>
      <c r="AH29" s="164"/>
      <c r="AI29" s="164"/>
      <c r="AJ29" s="164"/>
      <c r="AK29" s="164"/>
      <c r="AL29" s="164"/>
      <c r="AM29" s="164"/>
      <c r="AN29" s="164"/>
      <c r="AO29" s="164"/>
      <c r="AP29" s="164"/>
      <c r="AQ29" s="303"/>
      <c r="AR29" s="234"/>
      <c r="AS29" s="234"/>
      <c r="CT29" s="274"/>
    </row>
    <row r="30" spans="2:98" ht="18" customHeight="1">
      <c r="B30" s="234"/>
      <c r="C30" s="373"/>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135"/>
      <c r="AP30" s="135"/>
      <c r="AQ30" s="303"/>
      <c r="AR30" s="234"/>
      <c r="AS30" s="234"/>
      <c r="CT30" s="274"/>
    </row>
    <row r="31" spans="2:98" ht="18" customHeight="1">
      <c r="B31" s="234"/>
      <c r="C31" s="371"/>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6"/>
      <c r="AM31" s="256"/>
      <c r="AN31" s="256"/>
      <c r="AO31" s="256"/>
      <c r="AP31" s="256"/>
      <c r="AQ31" s="234"/>
      <c r="AR31" s="234"/>
      <c r="AS31" s="234"/>
      <c r="CT31" s="274"/>
    </row>
    <row r="32" spans="2:98" ht="18" customHeight="1">
      <c r="B32" s="234"/>
      <c r="C32" s="371"/>
      <c r="D32" s="256"/>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256"/>
      <c r="AL32" s="256"/>
      <c r="AM32" s="256"/>
      <c r="AN32" s="256"/>
      <c r="AO32" s="256"/>
      <c r="AP32" s="256"/>
      <c r="AQ32" s="234"/>
      <c r="AR32" s="234"/>
      <c r="AS32" s="234"/>
      <c r="CT32" s="274"/>
    </row>
    <row r="33" spans="2:98" ht="18" customHeight="1">
      <c r="B33" s="234"/>
      <c r="C33" s="371"/>
      <c r="D33" s="256"/>
      <c r="E33" s="256"/>
      <c r="F33" s="256"/>
      <c r="G33" s="256"/>
      <c r="H33" s="256"/>
      <c r="I33" s="256"/>
      <c r="J33" s="256"/>
      <c r="K33" s="256"/>
      <c r="L33" s="256"/>
      <c r="M33" s="256"/>
      <c r="N33" s="319"/>
      <c r="O33" s="319"/>
      <c r="P33" s="319"/>
      <c r="Q33" s="319"/>
      <c r="R33" s="319"/>
      <c r="S33" s="319"/>
      <c r="T33" s="319"/>
      <c r="U33" s="319"/>
      <c r="V33" s="319"/>
      <c r="W33" s="319"/>
      <c r="X33" s="319"/>
      <c r="Y33" s="256"/>
      <c r="Z33" s="256"/>
      <c r="AA33" s="256"/>
      <c r="AB33" s="256"/>
      <c r="AC33" s="256"/>
      <c r="AD33" s="256"/>
      <c r="AE33" s="256"/>
      <c r="AF33" s="256"/>
      <c r="AG33" s="256"/>
      <c r="AH33" s="256"/>
      <c r="AI33" s="256"/>
      <c r="AJ33" s="319"/>
      <c r="AK33" s="319"/>
      <c r="AL33" s="319"/>
      <c r="AM33" s="319"/>
      <c r="AN33" s="319"/>
      <c r="AO33" s="319"/>
      <c r="AP33" s="319"/>
      <c r="AQ33" s="234"/>
      <c r="AR33" s="234"/>
      <c r="AS33" s="234"/>
      <c r="CT33" s="274"/>
    </row>
    <row r="34" spans="2:98" ht="18" customHeight="1">
      <c r="B34" s="234"/>
      <c r="C34" s="371"/>
      <c r="D34" s="256"/>
      <c r="E34" s="256"/>
      <c r="F34" s="256"/>
      <c r="G34" s="256"/>
      <c r="H34" s="256"/>
      <c r="I34" s="256"/>
      <c r="J34" s="256"/>
      <c r="K34" s="256"/>
      <c r="L34" s="256"/>
      <c r="M34" s="256"/>
      <c r="N34" s="319"/>
      <c r="O34" s="319"/>
      <c r="P34" s="319"/>
      <c r="Q34" s="319"/>
      <c r="R34" s="319"/>
      <c r="S34" s="319"/>
      <c r="T34" s="319"/>
      <c r="U34" s="319"/>
      <c r="V34" s="319"/>
      <c r="W34" s="319"/>
      <c r="X34" s="319"/>
      <c r="Y34" s="256"/>
      <c r="Z34" s="256"/>
      <c r="AA34" s="256"/>
      <c r="AB34" s="256"/>
      <c r="AC34" s="256"/>
      <c r="AD34" s="256"/>
      <c r="AE34" s="256"/>
      <c r="AF34" s="256"/>
      <c r="AG34" s="256"/>
      <c r="AH34" s="256"/>
      <c r="AI34" s="256"/>
      <c r="AJ34" s="319"/>
      <c r="AK34" s="319"/>
      <c r="AL34" s="319"/>
      <c r="AM34" s="319"/>
      <c r="AN34" s="319"/>
      <c r="AO34" s="319"/>
      <c r="AP34" s="319"/>
      <c r="AQ34" s="234"/>
      <c r="AR34" s="234"/>
      <c r="AS34" s="234"/>
      <c r="CT34" s="274"/>
    </row>
    <row r="35" spans="2:98" ht="18" customHeight="1">
      <c r="B35" s="234"/>
      <c r="C35" s="371"/>
      <c r="D35" s="256"/>
      <c r="E35" s="256"/>
      <c r="F35" s="256"/>
      <c r="G35" s="256"/>
      <c r="H35" s="256"/>
      <c r="I35" s="256"/>
      <c r="J35" s="256"/>
      <c r="K35" s="256"/>
      <c r="L35" s="256"/>
      <c r="M35" s="256"/>
      <c r="N35" s="319"/>
      <c r="O35" s="319"/>
      <c r="P35" s="319"/>
      <c r="Q35" s="319"/>
      <c r="R35" s="319"/>
      <c r="S35" s="319"/>
      <c r="T35" s="319"/>
      <c r="U35" s="319"/>
      <c r="V35" s="319"/>
      <c r="W35" s="319"/>
      <c r="X35" s="319"/>
      <c r="Y35" s="256"/>
      <c r="Z35" s="256"/>
      <c r="AA35" s="256"/>
      <c r="AB35" s="256"/>
      <c r="AC35" s="256"/>
      <c r="AD35" s="256"/>
      <c r="AE35" s="256"/>
      <c r="AF35" s="256"/>
      <c r="AG35" s="256"/>
      <c r="AH35" s="256"/>
      <c r="AI35" s="256"/>
      <c r="AJ35" s="319"/>
      <c r="AK35" s="319"/>
      <c r="AL35" s="319"/>
      <c r="AM35" s="319"/>
      <c r="AN35" s="319"/>
      <c r="AO35" s="319"/>
      <c r="AP35" s="319"/>
      <c r="AQ35" s="234"/>
      <c r="AR35" s="234"/>
      <c r="AS35" s="234"/>
      <c r="CT35" s="274"/>
    </row>
    <row r="36" spans="2:98" ht="18" customHeight="1">
      <c r="B36" s="234"/>
      <c r="C36" s="371"/>
      <c r="D36" s="256"/>
      <c r="E36" s="256"/>
      <c r="F36" s="256"/>
      <c r="G36" s="256"/>
      <c r="H36" s="256"/>
      <c r="I36" s="256"/>
      <c r="J36" s="256"/>
      <c r="K36" s="256"/>
      <c r="L36" s="256"/>
      <c r="M36" s="256"/>
      <c r="N36" s="319"/>
      <c r="O36" s="319"/>
      <c r="P36" s="319"/>
      <c r="Q36" s="319"/>
      <c r="R36" s="319"/>
      <c r="S36" s="319"/>
      <c r="T36" s="319"/>
      <c r="U36" s="319"/>
      <c r="V36" s="319"/>
      <c r="W36" s="319"/>
      <c r="X36" s="319"/>
      <c r="Y36" s="256"/>
      <c r="Z36" s="256"/>
      <c r="AA36" s="256"/>
      <c r="AB36" s="256"/>
      <c r="AC36" s="256"/>
      <c r="AD36" s="256"/>
      <c r="AE36" s="256"/>
      <c r="AF36" s="256"/>
      <c r="AG36" s="256"/>
      <c r="AH36" s="256"/>
      <c r="AI36" s="256"/>
      <c r="AJ36" s="319"/>
      <c r="AK36" s="319"/>
      <c r="AL36" s="319"/>
      <c r="AM36" s="319"/>
      <c r="AN36" s="319"/>
      <c r="AO36" s="319"/>
      <c r="AP36" s="319"/>
      <c r="AQ36" s="234"/>
      <c r="AR36" s="234"/>
      <c r="AS36" s="234"/>
      <c r="CT36" s="274"/>
    </row>
    <row r="37" spans="2:98" ht="18" customHeight="1">
      <c r="B37" s="234"/>
      <c r="C37" s="371"/>
      <c r="D37" s="256"/>
      <c r="E37" s="256"/>
      <c r="F37" s="256"/>
      <c r="G37" s="256"/>
      <c r="H37" s="256"/>
      <c r="I37" s="256"/>
      <c r="J37" s="256"/>
      <c r="K37" s="256"/>
      <c r="L37" s="256"/>
      <c r="M37" s="256"/>
      <c r="N37" s="319"/>
      <c r="O37" s="319"/>
      <c r="P37" s="319"/>
      <c r="Q37" s="319"/>
      <c r="R37" s="319"/>
      <c r="S37" s="319"/>
      <c r="T37" s="319"/>
      <c r="U37" s="319"/>
      <c r="V37" s="319"/>
      <c r="W37" s="319"/>
      <c r="X37" s="319"/>
      <c r="Y37" s="256"/>
      <c r="Z37" s="256"/>
      <c r="AA37" s="256"/>
      <c r="AB37" s="256"/>
      <c r="AC37" s="256"/>
      <c r="AD37" s="256"/>
      <c r="AE37" s="256"/>
      <c r="AF37" s="256"/>
      <c r="AG37" s="256"/>
      <c r="AH37" s="256"/>
      <c r="AI37" s="256"/>
      <c r="AJ37" s="319"/>
      <c r="AK37" s="319"/>
      <c r="AL37" s="319"/>
      <c r="AM37" s="319"/>
      <c r="AN37" s="319"/>
      <c r="AO37" s="319"/>
      <c r="AP37" s="319"/>
      <c r="AQ37" s="234"/>
      <c r="AR37" s="234"/>
      <c r="AS37" s="234"/>
      <c r="CT37" s="274"/>
    </row>
    <row r="38" spans="2:98" ht="18" customHeight="1">
      <c r="B38" s="234"/>
      <c r="C38" s="371"/>
      <c r="D38" s="256"/>
      <c r="E38" s="256"/>
      <c r="F38" s="256"/>
      <c r="G38" s="256"/>
      <c r="H38" s="256"/>
      <c r="I38" s="256"/>
      <c r="J38" s="256"/>
      <c r="K38" s="256"/>
      <c r="L38" s="256"/>
      <c r="M38" s="256"/>
      <c r="N38" s="319"/>
      <c r="O38" s="319"/>
      <c r="P38" s="319"/>
      <c r="Q38" s="319"/>
      <c r="R38" s="319"/>
      <c r="S38" s="319"/>
      <c r="T38" s="319"/>
      <c r="U38" s="319"/>
      <c r="V38" s="319"/>
      <c r="W38" s="319"/>
      <c r="X38" s="319"/>
      <c r="Y38" s="256"/>
      <c r="Z38" s="256"/>
      <c r="AA38" s="256"/>
      <c r="AB38" s="256"/>
      <c r="AC38" s="256"/>
      <c r="AD38" s="256"/>
      <c r="AE38" s="256"/>
      <c r="AF38" s="256"/>
      <c r="AG38" s="256"/>
      <c r="AH38" s="256"/>
      <c r="AI38" s="256"/>
      <c r="AJ38" s="319"/>
      <c r="AK38" s="319"/>
      <c r="AL38" s="319"/>
      <c r="AM38" s="319"/>
      <c r="AN38" s="319"/>
      <c r="AO38" s="319"/>
      <c r="AP38" s="319"/>
      <c r="AQ38" s="234"/>
      <c r="AR38" s="234"/>
      <c r="AS38" s="234"/>
      <c r="CT38" s="274"/>
    </row>
    <row r="39" spans="2:98" ht="18" customHeight="1">
      <c r="B39" s="234"/>
      <c r="C39" s="371"/>
      <c r="D39" s="256"/>
      <c r="E39" s="256"/>
      <c r="F39" s="256"/>
      <c r="G39" s="256"/>
      <c r="H39" s="256"/>
      <c r="I39" s="256"/>
      <c r="J39" s="256"/>
      <c r="K39" s="256"/>
      <c r="L39" s="256"/>
      <c r="M39" s="256"/>
      <c r="N39" s="319"/>
      <c r="O39" s="319"/>
      <c r="P39" s="319"/>
      <c r="Q39" s="319"/>
      <c r="R39" s="319"/>
      <c r="S39" s="319"/>
      <c r="T39" s="319"/>
      <c r="U39" s="319"/>
      <c r="V39" s="319"/>
      <c r="W39" s="319"/>
      <c r="X39" s="319"/>
      <c r="Y39" s="256"/>
      <c r="Z39" s="256"/>
      <c r="AA39" s="256"/>
      <c r="AB39" s="256"/>
      <c r="AC39" s="256"/>
      <c r="AD39" s="256"/>
      <c r="AE39" s="256"/>
      <c r="AF39" s="256"/>
      <c r="AG39" s="256"/>
      <c r="AH39" s="256"/>
      <c r="AI39" s="256"/>
      <c r="AJ39" s="319"/>
      <c r="AK39" s="319"/>
      <c r="AL39" s="319"/>
      <c r="AM39" s="319"/>
      <c r="AN39" s="319"/>
      <c r="AO39" s="319"/>
      <c r="AP39" s="319"/>
      <c r="AQ39" s="234"/>
      <c r="AR39" s="234"/>
      <c r="AS39" s="234"/>
      <c r="CT39" s="274"/>
    </row>
    <row r="40" spans="2:98" ht="18" customHeight="1">
      <c r="B40" s="234"/>
      <c r="C40" s="371"/>
      <c r="D40" s="256"/>
      <c r="E40" s="256"/>
      <c r="F40" s="256"/>
      <c r="G40" s="256"/>
      <c r="H40" s="256"/>
      <c r="I40" s="256"/>
      <c r="J40" s="256"/>
      <c r="K40" s="256"/>
      <c r="L40" s="256"/>
      <c r="M40" s="256"/>
      <c r="N40" s="319"/>
      <c r="O40" s="319"/>
      <c r="P40" s="319"/>
      <c r="Q40" s="319"/>
      <c r="R40" s="319"/>
      <c r="S40" s="319"/>
      <c r="T40" s="319"/>
      <c r="U40" s="319"/>
      <c r="V40" s="319"/>
      <c r="W40" s="319"/>
      <c r="X40" s="319"/>
      <c r="Y40" s="256"/>
      <c r="Z40" s="256"/>
      <c r="AA40" s="256"/>
      <c r="AB40" s="256"/>
      <c r="AC40" s="256"/>
      <c r="AD40" s="256"/>
      <c r="AE40" s="256"/>
      <c r="AF40" s="256"/>
      <c r="AG40" s="256"/>
      <c r="AH40" s="256"/>
      <c r="AI40" s="256"/>
      <c r="AJ40" s="319"/>
      <c r="AK40" s="319"/>
      <c r="AL40" s="319"/>
      <c r="AM40" s="319"/>
      <c r="AN40" s="319"/>
      <c r="AO40" s="319"/>
      <c r="AP40" s="319"/>
      <c r="AQ40" s="234"/>
      <c r="AR40" s="234"/>
      <c r="AS40" s="234"/>
      <c r="CT40" s="274"/>
    </row>
    <row r="41" spans="2:98" ht="18" customHeight="1">
      <c r="B41" s="234"/>
      <c r="C41" s="371"/>
      <c r="D41" s="256"/>
      <c r="E41" s="256"/>
      <c r="F41" s="256"/>
      <c r="G41" s="256"/>
      <c r="H41" s="256"/>
      <c r="I41" s="256"/>
      <c r="J41" s="256"/>
      <c r="K41" s="256"/>
      <c r="L41" s="256"/>
      <c r="M41" s="256"/>
      <c r="N41" s="319"/>
      <c r="O41" s="319"/>
      <c r="P41" s="319"/>
      <c r="Q41" s="319"/>
      <c r="R41" s="319"/>
      <c r="S41" s="319"/>
      <c r="T41" s="319"/>
      <c r="U41" s="319"/>
      <c r="V41" s="319"/>
      <c r="W41" s="319"/>
      <c r="X41" s="319"/>
      <c r="Y41" s="256"/>
      <c r="Z41" s="256"/>
      <c r="AA41" s="256"/>
      <c r="AB41" s="256"/>
      <c r="AC41" s="256"/>
      <c r="AD41" s="256"/>
      <c r="AE41" s="256"/>
      <c r="AF41" s="256"/>
      <c r="AG41" s="256"/>
      <c r="AH41" s="256"/>
      <c r="AI41" s="256"/>
      <c r="AJ41" s="319"/>
      <c r="AK41" s="319"/>
      <c r="AL41" s="319"/>
      <c r="AM41" s="319"/>
      <c r="AN41" s="319"/>
      <c r="AO41" s="319"/>
      <c r="AP41" s="319"/>
      <c r="AQ41" s="234"/>
      <c r="AR41" s="234"/>
      <c r="AS41" s="234"/>
      <c r="CT41" s="274"/>
    </row>
    <row r="42" spans="2:98" ht="17.25" customHeight="1">
      <c r="B42" s="234"/>
      <c r="C42" s="371"/>
      <c r="D42" s="256"/>
      <c r="E42" s="256"/>
      <c r="F42" s="256"/>
      <c r="G42" s="256"/>
      <c r="H42" s="256"/>
      <c r="I42" s="256"/>
      <c r="J42" s="256"/>
      <c r="K42" s="256"/>
      <c r="L42" s="256"/>
      <c r="M42" s="256"/>
      <c r="N42" s="319"/>
      <c r="O42" s="319"/>
      <c r="P42" s="319"/>
      <c r="Q42" s="319"/>
      <c r="R42" s="319"/>
      <c r="S42" s="319"/>
      <c r="T42" s="319"/>
      <c r="U42" s="319"/>
      <c r="V42" s="319"/>
      <c r="W42" s="319"/>
      <c r="X42" s="319"/>
      <c r="Y42" s="256"/>
      <c r="Z42" s="256"/>
      <c r="AA42" s="256"/>
      <c r="AB42" s="256"/>
      <c r="AC42" s="256"/>
      <c r="AD42" s="256"/>
      <c r="AE42" s="256"/>
      <c r="AF42" s="256"/>
      <c r="AG42" s="256"/>
      <c r="AH42" s="256"/>
      <c r="AI42" s="256"/>
      <c r="AJ42" s="319"/>
      <c r="AK42" s="319"/>
      <c r="AL42" s="319"/>
      <c r="AM42" s="319"/>
      <c r="AN42" s="319"/>
      <c r="AO42" s="319"/>
      <c r="AP42" s="319"/>
      <c r="AQ42" s="234"/>
      <c r="AR42" s="234"/>
      <c r="AS42" s="234"/>
      <c r="CT42" s="274"/>
    </row>
    <row r="43" spans="2:98" ht="18" customHeight="1">
      <c r="B43" s="234"/>
      <c r="C43" s="371"/>
      <c r="D43" s="256"/>
      <c r="E43" s="256"/>
      <c r="F43" s="256"/>
      <c r="G43" s="256"/>
      <c r="H43" s="256"/>
      <c r="I43" s="256"/>
      <c r="J43" s="256"/>
      <c r="K43" s="256"/>
      <c r="L43" s="256"/>
      <c r="M43" s="256"/>
      <c r="N43" s="319"/>
      <c r="O43" s="319"/>
      <c r="P43" s="319"/>
      <c r="Q43" s="319"/>
      <c r="R43" s="319"/>
      <c r="S43" s="319"/>
      <c r="T43" s="319"/>
      <c r="U43" s="319"/>
      <c r="V43" s="319"/>
      <c r="W43" s="319"/>
      <c r="X43" s="319"/>
      <c r="Y43" s="256"/>
      <c r="Z43" s="256"/>
      <c r="AA43" s="256"/>
      <c r="AB43" s="256"/>
      <c r="AC43" s="256"/>
      <c r="AD43" s="256"/>
      <c r="AE43" s="256"/>
      <c r="AF43" s="256"/>
      <c r="AG43" s="256"/>
      <c r="AH43" s="256"/>
      <c r="AI43" s="256"/>
      <c r="AJ43" s="319"/>
      <c r="AK43" s="319"/>
      <c r="AL43" s="319"/>
      <c r="AM43" s="319"/>
      <c r="AN43" s="319"/>
      <c r="AO43" s="319"/>
      <c r="AP43" s="319"/>
      <c r="AQ43" s="234"/>
      <c r="AR43" s="234"/>
      <c r="AS43" s="234"/>
      <c r="CT43" s="274"/>
    </row>
    <row r="44" spans="2:98" ht="18" customHeight="1">
      <c r="B44" s="234"/>
      <c r="C44" s="371"/>
      <c r="D44" s="256"/>
      <c r="E44" s="256"/>
      <c r="F44" s="256"/>
      <c r="G44" s="256"/>
      <c r="H44" s="256"/>
      <c r="I44" s="256"/>
      <c r="J44" s="256"/>
      <c r="K44" s="256"/>
      <c r="L44" s="256"/>
      <c r="M44" s="256"/>
      <c r="N44" s="319"/>
      <c r="O44" s="319"/>
      <c r="P44" s="319"/>
      <c r="Q44" s="319"/>
      <c r="R44" s="319"/>
      <c r="S44" s="319"/>
      <c r="T44" s="319"/>
      <c r="U44" s="319"/>
      <c r="V44" s="319"/>
      <c r="W44" s="319"/>
      <c r="X44" s="319"/>
      <c r="Y44" s="256"/>
      <c r="Z44" s="256"/>
      <c r="AA44" s="256"/>
      <c r="AB44" s="256"/>
      <c r="AC44" s="256"/>
      <c r="AD44" s="256"/>
      <c r="AE44" s="256"/>
      <c r="AF44" s="256"/>
      <c r="AG44" s="256"/>
      <c r="AH44" s="256"/>
      <c r="AI44" s="256"/>
      <c r="AJ44" s="319"/>
      <c r="AK44" s="319"/>
      <c r="AL44" s="319"/>
      <c r="AM44" s="319"/>
      <c r="AN44" s="319"/>
      <c r="AO44" s="319"/>
      <c r="AP44" s="319"/>
      <c r="AQ44" s="234"/>
      <c r="AR44" s="234"/>
      <c r="AS44" s="234"/>
      <c r="CT44" s="274"/>
    </row>
    <row r="45" spans="2:98" ht="18" customHeight="1">
      <c r="B45" s="234"/>
      <c r="C45" s="371"/>
      <c r="D45" s="256"/>
      <c r="E45" s="256"/>
      <c r="F45" s="256"/>
      <c r="G45" s="256"/>
      <c r="H45" s="256"/>
      <c r="I45" s="256"/>
      <c r="J45" s="256"/>
      <c r="K45" s="256"/>
      <c r="L45" s="256"/>
      <c r="M45" s="256"/>
      <c r="N45" s="319"/>
      <c r="O45" s="319"/>
      <c r="P45" s="319"/>
      <c r="Q45" s="319"/>
      <c r="R45" s="319"/>
      <c r="S45" s="319"/>
      <c r="T45" s="319"/>
      <c r="U45" s="319"/>
      <c r="V45" s="319"/>
      <c r="W45" s="319"/>
      <c r="X45" s="319"/>
      <c r="Y45" s="256"/>
      <c r="Z45" s="256"/>
      <c r="AA45" s="256"/>
      <c r="AB45" s="256"/>
      <c r="AC45" s="256"/>
      <c r="AD45" s="256"/>
      <c r="AE45" s="256"/>
      <c r="AF45" s="256"/>
      <c r="AG45" s="256"/>
      <c r="AH45" s="256"/>
      <c r="AI45" s="256"/>
      <c r="AJ45" s="319"/>
      <c r="AK45" s="319"/>
      <c r="AL45" s="319"/>
      <c r="AM45" s="319"/>
      <c r="AN45" s="319"/>
      <c r="AO45" s="319"/>
      <c r="AP45" s="319"/>
      <c r="AQ45" s="234"/>
      <c r="AR45" s="234"/>
      <c r="AS45" s="234"/>
      <c r="CT45" s="274"/>
    </row>
    <row r="46" spans="2:98" ht="18" customHeight="1">
      <c r="B46" s="234"/>
      <c r="C46" s="371"/>
      <c r="D46" s="256"/>
      <c r="E46" s="256"/>
      <c r="F46" s="256"/>
      <c r="G46" s="256"/>
      <c r="H46" s="256"/>
      <c r="I46" s="256"/>
      <c r="J46" s="256"/>
      <c r="K46" s="256"/>
      <c r="L46" s="256"/>
      <c r="M46" s="256"/>
      <c r="N46" s="319"/>
      <c r="O46" s="319"/>
      <c r="P46" s="319"/>
      <c r="Q46" s="319"/>
      <c r="R46" s="319"/>
      <c r="S46" s="319"/>
      <c r="T46" s="319"/>
      <c r="U46" s="319"/>
      <c r="V46" s="319"/>
      <c r="W46" s="319"/>
      <c r="X46" s="319"/>
      <c r="Y46" s="256"/>
      <c r="Z46" s="256"/>
      <c r="AA46" s="256"/>
      <c r="AB46" s="256"/>
      <c r="AC46" s="256"/>
      <c r="AD46" s="256"/>
      <c r="AE46" s="256"/>
      <c r="AF46" s="256"/>
      <c r="AG46" s="256"/>
      <c r="AH46" s="256"/>
      <c r="AI46" s="256"/>
      <c r="AJ46" s="319"/>
      <c r="AK46" s="319"/>
      <c r="AL46" s="319"/>
      <c r="AM46" s="319"/>
      <c r="AN46" s="319"/>
      <c r="AO46" s="319"/>
      <c r="AP46" s="319"/>
      <c r="AQ46" s="234"/>
      <c r="AR46" s="234"/>
      <c r="AS46" s="234"/>
      <c r="CT46" s="274"/>
    </row>
    <row r="47" spans="2:98" ht="18" customHeight="1">
      <c r="B47" s="234"/>
      <c r="C47" s="371"/>
      <c r="D47" s="256"/>
      <c r="E47" s="256"/>
      <c r="F47" s="256"/>
      <c r="G47" s="256"/>
      <c r="H47" s="256"/>
      <c r="I47" s="256"/>
      <c r="J47" s="256"/>
      <c r="K47" s="256"/>
      <c r="L47" s="256"/>
      <c r="M47" s="256"/>
      <c r="N47" s="319"/>
      <c r="O47" s="319"/>
      <c r="P47" s="319"/>
      <c r="Q47" s="319"/>
      <c r="R47" s="319"/>
      <c r="S47" s="319"/>
      <c r="T47" s="319"/>
      <c r="U47" s="319"/>
      <c r="V47" s="319"/>
      <c r="W47" s="319"/>
      <c r="X47" s="319"/>
      <c r="Y47" s="256"/>
      <c r="Z47" s="256"/>
      <c r="AA47" s="256"/>
      <c r="AB47" s="256"/>
      <c r="AC47" s="256"/>
      <c r="AD47" s="256"/>
      <c r="AE47" s="256"/>
      <c r="AF47" s="256"/>
      <c r="AG47" s="256"/>
      <c r="AH47" s="256"/>
      <c r="AI47" s="256"/>
      <c r="AJ47" s="319"/>
      <c r="AK47" s="319"/>
      <c r="AL47" s="319"/>
      <c r="AM47" s="319"/>
      <c r="AN47" s="319"/>
      <c r="AO47" s="319"/>
      <c r="AP47" s="319"/>
      <c r="AQ47" s="234"/>
      <c r="AR47" s="234"/>
      <c r="AS47" s="234"/>
      <c r="CT47" s="274"/>
    </row>
    <row r="48" spans="2:98" ht="18" customHeight="1">
      <c r="B48" s="234"/>
      <c r="C48" s="371"/>
      <c r="D48" s="256"/>
      <c r="E48" s="256"/>
      <c r="F48" s="256"/>
      <c r="G48" s="256"/>
      <c r="H48" s="256"/>
      <c r="I48" s="256"/>
      <c r="J48" s="256"/>
      <c r="K48" s="256"/>
      <c r="L48" s="256"/>
      <c r="M48" s="256"/>
      <c r="N48" s="319"/>
      <c r="O48" s="319"/>
      <c r="P48" s="319"/>
      <c r="Q48" s="319"/>
      <c r="R48" s="319"/>
      <c r="S48" s="319"/>
      <c r="T48" s="319"/>
      <c r="U48" s="319"/>
      <c r="V48" s="319"/>
      <c r="W48" s="319"/>
      <c r="X48" s="319"/>
      <c r="Y48" s="256"/>
      <c r="Z48" s="256"/>
      <c r="AA48" s="256"/>
      <c r="AB48" s="256"/>
      <c r="AC48" s="256"/>
      <c r="AD48" s="256"/>
      <c r="AE48" s="256"/>
      <c r="AF48" s="256"/>
      <c r="AG48" s="256"/>
      <c r="AH48" s="256"/>
      <c r="AI48" s="256"/>
      <c r="AJ48" s="319"/>
      <c r="AK48" s="319"/>
      <c r="AL48" s="319"/>
      <c r="AM48" s="319"/>
      <c r="AN48" s="319"/>
      <c r="AO48" s="319"/>
      <c r="AP48" s="319"/>
      <c r="AQ48" s="234"/>
      <c r="AR48" s="234"/>
      <c r="AS48" s="234"/>
      <c r="CT48" s="274"/>
    </row>
    <row r="49" spans="2:98" ht="18" customHeight="1">
      <c r="B49" s="234"/>
      <c r="C49" s="371"/>
      <c r="D49" s="256"/>
      <c r="E49" s="256"/>
      <c r="F49" s="256"/>
      <c r="G49" s="256"/>
      <c r="H49" s="256"/>
      <c r="I49" s="256"/>
      <c r="J49" s="256"/>
      <c r="K49" s="256"/>
      <c r="L49" s="256"/>
      <c r="M49" s="256"/>
      <c r="N49" s="319"/>
      <c r="O49" s="319"/>
      <c r="P49" s="319"/>
      <c r="Q49" s="319"/>
      <c r="R49" s="319"/>
      <c r="S49" s="319"/>
      <c r="T49" s="319"/>
      <c r="U49" s="319"/>
      <c r="V49" s="319"/>
      <c r="W49" s="319"/>
      <c r="X49" s="319"/>
      <c r="Y49" s="256"/>
      <c r="Z49" s="256"/>
      <c r="AA49" s="256"/>
      <c r="AB49" s="256"/>
      <c r="AC49" s="256"/>
      <c r="AD49" s="256"/>
      <c r="AE49" s="256"/>
      <c r="AF49" s="256"/>
      <c r="AG49" s="256"/>
      <c r="AH49" s="256"/>
      <c r="AI49" s="256"/>
      <c r="AJ49" s="319"/>
      <c r="AK49" s="319"/>
      <c r="AL49" s="319"/>
      <c r="AM49" s="319"/>
      <c r="AN49" s="319"/>
      <c r="AO49" s="319"/>
      <c r="AP49" s="319"/>
      <c r="AQ49" s="234"/>
      <c r="AR49" s="234"/>
      <c r="AS49" s="234"/>
      <c r="CT49" s="274"/>
    </row>
    <row r="50" spans="2:98" ht="18" customHeight="1">
      <c r="B50" s="234"/>
      <c r="C50" s="375"/>
      <c r="D50" s="311"/>
      <c r="E50" s="311"/>
      <c r="F50" s="311"/>
      <c r="G50" s="311"/>
      <c r="H50" s="311"/>
      <c r="I50" s="311"/>
      <c r="J50" s="311"/>
      <c r="K50" s="311"/>
      <c r="L50" s="311"/>
      <c r="M50" s="311"/>
      <c r="N50" s="311"/>
      <c r="O50" s="311"/>
      <c r="P50" s="311"/>
      <c r="Q50" s="311"/>
      <c r="R50" s="311"/>
      <c r="S50" s="311"/>
      <c r="T50" s="311"/>
      <c r="U50" s="311"/>
      <c r="V50" s="311"/>
      <c r="W50" s="311"/>
      <c r="X50" s="311"/>
      <c r="Y50" s="311"/>
      <c r="Z50" s="311"/>
      <c r="AA50" s="311"/>
      <c r="AB50" s="311"/>
      <c r="AC50" s="311"/>
      <c r="AD50" s="311"/>
      <c r="AE50" s="311"/>
      <c r="AF50" s="311"/>
      <c r="AG50" s="311"/>
      <c r="AH50" s="311"/>
      <c r="AI50" s="311"/>
      <c r="AJ50" s="311"/>
      <c r="AK50" s="311"/>
      <c r="AL50" s="311"/>
      <c r="AM50" s="311"/>
      <c r="AN50" s="311"/>
      <c r="AO50" s="311"/>
      <c r="AP50" s="311"/>
      <c r="AQ50" s="303"/>
      <c r="AR50" s="303"/>
      <c r="AS50" s="234"/>
      <c r="CT50" s="274"/>
    </row>
    <row r="51" spans="2:98" ht="18" customHeight="1">
      <c r="B51" s="234"/>
      <c r="C51" s="375"/>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311"/>
      <c r="AC51" s="311"/>
      <c r="AD51" s="311"/>
      <c r="AE51" s="311"/>
      <c r="AF51" s="311"/>
      <c r="AG51" s="311"/>
      <c r="AH51" s="311"/>
      <c r="AI51" s="311"/>
      <c r="AJ51" s="311"/>
      <c r="AK51" s="311"/>
      <c r="AL51" s="311"/>
      <c r="AM51" s="311"/>
      <c r="AN51" s="311"/>
      <c r="AO51" s="311"/>
      <c r="AP51" s="311"/>
      <c r="AQ51" s="303"/>
      <c r="AR51" s="303"/>
      <c r="AS51" s="234"/>
      <c r="CT51" s="274"/>
    </row>
    <row r="52" spans="2:98" ht="18" customHeight="1">
      <c r="B52" s="234"/>
      <c r="C52" s="378"/>
      <c r="D52" s="311"/>
      <c r="E52" s="311"/>
      <c r="F52" s="311"/>
      <c r="G52" s="311"/>
      <c r="H52" s="311"/>
      <c r="I52" s="311"/>
      <c r="J52" s="311"/>
      <c r="K52" s="311"/>
      <c r="L52" s="311"/>
      <c r="M52" s="311"/>
      <c r="N52" s="311"/>
      <c r="O52" s="311"/>
      <c r="P52" s="311"/>
      <c r="Q52" s="311"/>
      <c r="R52" s="311"/>
      <c r="S52" s="311"/>
      <c r="T52" s="311"/>
      <c r="U52" s="311"/>
      <c r="V52" s="311"/>
      <c r="W52" s="311"/>
      <c r="X52" s="311"/>
      <c r="Y52" s="311"/>
      <c r="Z52" s="311"/>
      <c r="AA52" s="311"/>
      <c r="AB52" s="311"/>
      <c r="AC52" s="311"/>
      <c r="AD52" s="311"/>
      <c r="AE52" s="311"/>
      <c r="AF52" s="311"/>
      <c r="AG52" s="311"/>
      <c r="AH52" s="311"/>
      <c r="AI52" s="311"/>
      <c r="AJ52" s="311"/>
      <c r="AK52" s="311"/>
      <c r="AL52" s="311"/>
      <c r="AM52" s="311"/>
      <c r="AN52" s="311"/>
      <c r="AO52" s="311"/>
      <c r="AP52" s="311"/>
      <c r="AQ52" s="303"/>
      <c r="AR52" s="303"/>
      <c r="AS52" s="234"/>
      <c r="CT52" s="274"/>
    </row>
    <row r="53" spans="2:98" ht="18" customHeight="1">
      <c r="B53" s="234"/>
      <c r="C53" s="378"/>
      <c r="D53" s="311"/>
      <c r="E53" s="311"/>
      <c r="F53" s="311"/>
      <c r="G53" s="311"/>
      <c r="H53" s="311"/>
      <c r="I53" s="311"/>
      <c r="J53" s="311"/>
      <c r="K53" s="311"/>
      <c r="L53" s="311"/>
      <c r="M53" s="311"/>
      <c r="N53" s="311"/>
      <c r="O53" s="311"/>
      <c r="P53" s="311"/>
      <c r="Q53" s="311"/>
      <c r="R53" s="311"/>
      <c r="S53" s="311"/>
      <c r="T53" s="311"/>
      <c r="U53" s="311"/>
      <c r="V53" s="311"/>
      <c r="W53" s="311"/>
      <c r="X53" s="311"/>
      <c r="Y53" s="311"/>
      <c r="Z53" s="311"/>
      <c r="AA53" s="311"/>
      <c r="AB53" s="311"/>
      <c r="AC53" s="311"/>
      <c r="AD53" s="311"/>
      <c r="AE53" s="311"/>
      <c r="AF53" s="311"/>
      <c r="AG53" s="311"/>
      <c r="AH53" s="311"/>
      <c r="AI53" s="311"/>
      <c r="AJ53" s="311"/>
      <c r="AK53" s="311"/>
      <c r="AL53" s="311"/>
      <c r="AM53" s="311"/>
      <c r="AN53" s="311"/>
      <c r="AO53" s="311"/>
      <c r="AP53" s="311"/>
      <c r="AQ53" s="303"/>
      <c r="AR53" s="303"/>
      <c r="AS53" s="234"/>
      <c r="CT53" s="274"/>
    </row>
    <row r="54" spans="2:98" ht="18" customHeight="1">
      <c r="B54" s="234"/>
      <c r="C54" s="378"/>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c r="AL54" s="135"/>
      <c r="AM54" s="135"/>
      <c r="AN54" s="135"/>
      <c r="AO54" s="135"/>
      <c r="AP54" s="135"/>
      <c r="AQ54" s="303"/>
      <c r="AR54" s="303"/>
      <c r="AS54" s="234"/>
      <c r="CT54" s="274"/>
    </row>
    <row r="55" spans="2:98" ht="18" customHeight="1">
      <c r="B55" s="234"/>
      <c r="C55" s="378"/>
      <c r="D55" s="256"/>
      <c r="E55" s="256"/>
      <c r="F55" s="256"/>
      <c r="G55" s="256"/>
      <c r="H55" s="256"/>
      <c r="I55" s="256"/>
      <c r="J55" s="256"/>
      <c r="K55" s="256"/>
      <c r="L55" s="256"/>
      <c r="M55" s="256"/>
      <c r="N55" s="256"/>
      <c r="O55" s="256"/>
      <c r="P55" s="256"/>
      <c r="Q55" s="256"/>
      <c r="R55" s="256"/>
      <c r="S55" s="256"/>
      <c r="T55" s="256"/>
      <c r="U55" s="256"/>
      <c r="V55" s="256"/>
      <c r="W55" s="256"/>
      <c r="X55" s="256"/>
      <c r="Y55" s="256"/>
      <c r="Z55" s="256"/>
      <c r="AA55" s="256"/>
      <c r="AB55" s="256"/>
      <c r="AC55" s="256"/>
      <c r="AD55" s="256"/>
      <c r="AE55" s="256"/>
      <c r="AF55" s="256"/>
      <c r="AG55" s="256"/>
      <c r="AH55" s="256"/>
      <c r="AI55" s="256"/>
      <c r="AJ55" s="256"/>
      <c r="AK55" s="256"/>
      <c r="AL55" s="256"/>
      <c r="AM55" s="256"/>
      <c r="AN55" s="256"/>
      <c r="AO55" s="256"/>
      <c r="AP55" s="256"/>
      <c r="AQ55" s="234"/>
      <c r="AR55" s="234"/>
      <c r="AS55" s="234"/>
      <c r="CT55" s="274"/>
    </row>
    <row r="56" spans="2:98" ht="18" customHeight="1">
      <c r="B56" s="234"/>
      <c r="C56" s="386"/>
      <c r="D56" s="256"/>
      <c r="E56" s="256"/>
      <c r="F56" s="256"/>
      <c r="G56" s="256"/>
      <c r="H56" s="256"/>
      <c r="I56" s="256"/>
      <c r="J56" s="256"/>
      <c r="K56" s="256"/>
      <c r="L56" s="256"/>
      <c r="M56" s="256"/>
      <c r="N56" s="256"/>
      <c r="O56" s="256"/>
      <c r="P56" s="256"/>
      <c r="Q56" s="256"/>
      <c r="R56" s="256"/>
      <c r="S56" s="256"/>
      <c r="T56" s="256"/>
      <c r="U56" s="256"/>
      <c r="V56" s="256"/>
      <c r="W56" s="256"/>
      <c r="X56" s="256"/>
      <c r="Y56" s="256"/>
      <c r="Z56" s="256"/>
      <c r="AA56" s="256"/>
      <c r="AB56" s="256"/>
      <c r="AC56" s="256"/>
      <c r="AD56" s="256"/>
      <c r="AE56" s="256"/>
      <c r="AF56" s="256"/>
      <c r="AG56" s="256"/>
      <c r="AH56" s="256"/>
      <c r="AI56" s="256"/>
      <c r="AJ56" s="256"/>
      <c r="AK56" s="256"/>
      <c r="AL56" s="256"/>
      <c r="AM56" s="256"/>
      <c r="AN56" s="256"/>
      <c r="AO56" s="256"/>
      <c r="AP56" s="256"/>
      <c r="AQ56" s="234"/>
      <c r="AR56" s="234"/>
      <c r="AS56" s="234"/>
      <c r="CT56" s="274"/>
    </row>
    <row r="57" spans="2:98" ht="18" customHeight="1">
      <c r="B57" s="234"/>
      <c r="C57" s="387"/>
      <c r="D57" s="256"/>
      <c r="G57" s="256"/>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6"/>
      <c r="AK57" s="256"/>
      <c r="AL57" s="256"/>
      <c r="AM57" s="256"/>
      <c r="AN57" s="256"/>
      <c r="AO57" s="256"/>
      <c r="AP57" s="256"/>
      <c r="AQ57" s="234"/>
      <c r="AR57" s="234"/>
      <c r="AS57" s="234"/>
      <c r="CT57" s="274"/>
    </row>
    <row r="58" spans="2:98" ht="18" customHeight="1">
      <c r="B58" s="234"/>
      <c r="C58" s="387"/>
      <c r="D58" s="256"/>
      <c r="G58" s="256"/>
      <c r="H58" s="256"/>
      <c r="I58" s="256"/>
      <c r="J58" s="256"/>
      <c r="K58" s="256"/>
      <c r="L58" s="256"/>
      <c r="M58" s="256"/>
      <c r="N58" s="256"/>
      <c r="O58" s="256"/>
      <c r="P58" s="256"/>
      <c r="Q58" s="256"/>
      <c r="R58" s="256"/>
      <c r="S58" s="256"/>
      <c r="T58" s="256"/>
      <c r="U58" s="256"/>
      <c r="V58" s="256"/>
      <c r="W58" s="256"/>
      <c r="X58" s="256"/>
      <c r="Y58" s="256"/>
      <c r="Z58" s="256"/>
      <c r="AA58" s="256"/>
      <c r="AB58" s="256"/>
      <c r="AC58" s="256"/>
      <c r="AD58" s="256"/>
      <c r="AE58" s="256"/>
      <c r="AF58" s="256"/>
      <c r="AG58" s="256"/>
      <c r="AH58" s="256"/>
      <c r="AI58" s="256"/>
      <c r="AJ58" s="256"/>
      <c r="AK58" s="256"/>
      <c r="AL58" s="256"/>
      <c r="AM58" s="256"/>
      <c r="AN58" s="256"/>
      <c r="AO58" s="256"/>
      <c r="AP58" s="256"/>
      <c r="AQ58" s="234"/>
      <c r="AR58" s="234"/>
      <c r="AS58" s="234"/>
      <c r="CT58" s="274"/>
    </row>
    <row r="59" spans="2:98" ht="18" customHeight="1">
      <c r="B59" s="234"/>
      <c r="C59" s="294"/>
      <c r="D59" s="256"/>
      <c r="E59" s="234"/>
      <c r="F59" s="234"/>
      <c r="G59" s="256"/>
      <c r="H59" s="256"/>
      <c r="I59" s="256"/>
      <c r="J59" s="256"/>
      <c r="K59" s="256"/>
      <c r="L59" s="256"/>
      <c r="M59" s="256"/>
      <c r="N59" s="256"/>
      <c r="O59" s="256"/>
      <c r="P59" s="256"/>
      <c r="Q59" s="256"/>
      <c r="R59" s="256"/>
      <c r="S59" s="256"/>
      <c r="T59" s="256"/>
      <c r="U59" s="256"/>
      <c r="V59" s="256"/>
      <c r="W59" s="256"/>
      <c r="X59" s="256"/>
      <c r="Y59" s="256"/>
      <c r="Z59" s="256"/>
      <c r="AA59" s="256"/>
      <c r="AB59" s="256"/>
      <c r="AC59" s="256"/>
      <c r="AD59" s="256"/>
      <c r="AE59" s="256"/>
      <c r="AF59" s="256"/>
      <c r="AG59" s="256"/>
      <c r="AH59" s="256"/>
      <c r="AI59" s="256"/>
      <c r="AJ59" s="256"/>
      <c r="AK59" s="256"/>
      <c r="AL59" s="256"/>
      <c r="AM59" s="256"/>
      <c r="AN59" s="256"/>
      <c r="AO59" s="256"/>
      <c r="AP59" s="256"/>
      <c r="AQ59" s="234"/>
      <c r="AR59" s="234"/>
      <c r="BD59" s="234"/>
      <c r="BE59" s="260"/>
      <c r="BF59" s="155"/>
      <c r="BG59" s="260"/>
      <c r="BH59" s="260"/>
      <c r="BI59" s="155"/>
      <c r="BJ59" s="155"/>
      <c r="BK59" s="155"/>
      <c r="BL59" s="155"/>
      <c r="BM59" s="155"/>
      <c r="BN59" s="155"/>
      <c r="BO59" s="155"/>
      <c r="BP59" s="155"/>
      <c r="BQ59" s="155"/>
      <c r="BR59" s="155"/>
      <c r="BS59" s="155"/>
      <c r="BT59" s="155"/>
      <c r="BU59" s="155"/>
      <c r="BV59" s="155"/>
      <c r="BW59" s="155"/>
      <c r="BX59" s="155"/>
      <c r="BY59" s="155"/>
      <c r="BZ59" s="155"/>
      <c r="CA59" s="155"/>
      <c r="CB59" s="155"/>
      <c r="CC59" s="155"/>
      <c r="CD59" s="155"/>
      <c r="CE59" s="155"/>
      <c r="CF59" s="155"/>
      <c r="CG59" s="155"/>
      <c r="CH59" s="155"/>
      <c r="CI59" s="155"/>
      <c r="CJ59" s="155"/>
      <c r="CK59" s="155"/>
      <c r="CL59" s="155"/>
      <c r="CM59" s="155"/>
      <c r="CN59" s="155"/>
      <c r="CO59" s="155"/>
      <c r="CP59" s="155"/>
      <c r="CQ59" s="155"/>
      <c r="CR59" s="155"/>
      <c r="CS59" s="260"/>
      <c r="CT59" s="261"/>
    </row>
    <row r="60" spans="2:98" ht="18" customHeight="1">
      <c r="B60" s="234"/>
      <c r="C60" s="388"/>
      <c r="D60" s="364"/>
      <c r="E60" s="234"/>
      <c r="G60" s="256"/>
      <c r="H60" s="256"/>
      <c r="I60" s="389"/>
      <c r="J60" s="701" t="s">
        <v>158</v>
      </c>
      <c r="K60" s="701"/>
      <c r="L60" s="701"/>
      <c r="M60" s="701"/>
      <c r="N60" s="701"/>
      <c r="O60" s="701"/>
      <c r="P60" s="701"/>
      <c r="Q60" s="701"/>
      <c r="R60" s="701"/>
      <c r="S60" s="701"/>
      <c r="T60" s="701"/>
      <c r="U60" s="701"/>
      <c r="V60" s="701"/>
      <c r="W60" s="701"/>
      <c r="X60" s="701"/>
      <c r="Y60" s="701"/>
      <c r="Z60" s="701"/>
      <c r="AA60" s="701"/>
      <c r="AB60" s="701"/>
      <c r="AC60" s="701"/>
      <c r="AD60" s="701"/>
      <c r="AE60" s="701"/>
      <c r="AF60" s="701"/>
      <c r="AG60" s="701"/>
      <c r="AH60" s="701"/>
      <c r="AI60" s="701"/>
      <c r="AJ60" s="701"/>
      <c r="AK60" s="701"/>
      <c r="AL60" s="701"/>
      <c r="AM60" s="701"/>
      <c r="AN60" s="701"/>
      <c r="AO60" s="701"/>
      <c r="AP60" s="701"/>
      <c r="AQ60" s="701"/>
      <c r="AR60" s="701"/>
      <c r="AS60" s="701"/>
      <c r="AT60" s="701"/>
      <c r="AU60" s="701"/>
      <c r="AV60" s="701"/>
      <c r="AW60" s="701"/>
      <c r="AX60" s="389"/>
      <c r="BD60" s="235"/>
      <c r="BE60" s="539" t="s">
        <v>58</v>
      </c>
      <c r="BF60" s="540"/>
      <c r="CT60" s="274"/>
    </row>
    <row r="61" spans="2:98" ht="18" customHeight="1">
      <c r="B61" s="234"/>
      <c r="C61" s="388"/>
      <c r="D61" s="364"/>
      <c r="E61" s="234"/>
      <c r="G61" s="256"/>
      <c r="H61" s="256"/>
      <c r="I61" s="389"/>
      <c r="J61" s="701"/>
      <c r="K61" s="701"/>
      <c r="L61" s="701"/>
      <c r="M61" s="701"/>
      <c r="N61" s="701"/>
      <c r="O61" s="701"/>
      <c r="P61" s="701"/>
      <c r="Q61" s="701"/>
      <c r="R61" s="701"/>
      <c r="S61" s="701"/>
      <c r="T61" s="701"/>
      <c r="U61" s="701"/>
      <c r="V61" s="701"/>
      <c r="W61" s="701"/>
      <c r="X61" s="701"/>
      <c r="Y61" s="701"/>
      <c r="Z61" s="701"/>
      <c r="AA61" s="701"/>
      <c r="AB61" s="701"/>
      <c r="AC61" s="701"/>
      <c r="AD61" s="701"/>
      <c r="AE61" s="701"/>
      <c r="AF61" s="701"/>
      <c r="AG61" s="701"/>
      <c r="AH61" s="701"/>
      <c r="AI61" s="701"/>
      <c r="AJ61" s="701"/>
      <c r="AK61" s="701"/>
      <c r="AL61" s="701"/>
      <c r="AM61" s="701"/>
      <c r="AN61" s="701"/>
      <c r="AO61" s="701"/>
      <c r="AP61" s="701"/>
      <c r="AQ61" s="701"/>
      <c r="AR61" s="701"/>
      <c r="AS61" s="701"/>
      <c r="AT61" s="701"/>
      <c r="AU61" s="701"/>
      <c r="AV61" s="701"/>
      <c r="AW61" s="701"/>
      <c r="AX61" s="389"/>
      <c r="BD61" s="235"/>
      <c r="BE61" s="539"/>
      <c r="BF61" s="540"/>
      <c r="CT61" s="274"/>
    </row>
    <row r="62" spans="2:98" ht="18" customHeight="1">
      <c r="B62" s="234"/>
      <c r="C62" s="388"/>
      <c r="D62" s="364"/>
      <c r="E62" s="234"/>
      <c r="G62" s="234"/>
      <c r="H62" s="234"/>
      <c r="I62" s="389"/>
      <c r="J62" s="701"/>
      <c r="K62" s="701"/>
      <c r="L62" s="701"/>
      <c r="M62" s="701"/>
      <c r="N62" s="701"/>
      <c r="O62" s="701"/>
      <c r="P62" s="701"/>
      <c r="Q62" s="701"/>
      <c r="R62" s="701"/>
      <c r="S62" s="701"/>
      <c r="T62" s="701"/>
      <c r="U62" s="701"/>
      <c r="V62" s="701"/>
      <c r="W62" s="701"/>
      <c r="X62" s="701"/>
      <c r="Y62" s="701"/>
      <c r="Z62" s="701"/>
      <c r="AA62" s="701"/>
      <c r="AB62" s="701"/>
      <c r="AC62" s="701"/>
      <c r="AD62" s="701"/>
      <c r="AE62" s="701"/>
      <c r="AF62" s="701"/>
      <c r="AG62" s="701"/>
      <c r="AH62" s="701"/>
      <c r="AI62" s="701"/>
      <c r="AJ62" s="701"/>
      <c r="AK62" s="701"/>
      <c r="AL62" s="701"/>
      <c r="AM62" s="701"/>
      <c r="AN62" s="701"/>
      <c r="AO62" s="701"/>
      <c r="AP62" s="701"/>
      <c r="AQ62" s="701"/>
      <c r="AR62" s="701"/>
      <c r="AS62" s="701"/>
      <c r="AT62" s="701"/>
      <c r="AU62" s="701"/>
      <c r="AV62" s="701"/>
      <c r="AW62" s="701"/>
      <c r="AX62" s="389"/>
      <c r="BD62" s="235"/>
      <c r="BE62" s="539"/>
      <c r="BF62" s="540"/>
      <c r="CT62" s="274"/>
    </row>
    <row r="63" spans="2:98" ht="18" customHeight="1">
      <c r="B63" s="234"/>
      <c r="C63" s="388"/>
      <c r="D63" s="364"/>
      <c r="E63" s="234"/>
      <c r="G63" s="234"/>
      <c r="H63" s="234"/>
      <c r="I63" s="389"/>
      <c r="J63" s="701"/>
      <c r="K63" s="701"/>
      <c r="L63" s="701"/>
      <c r="M63" s="701"/>
      <c r="N63" s="701"/>
      <c r="O63" s="701"/>
      <c r="P63" s="701"/>
      <c r="Q63" s="701"/>
      <c r="R63" s="701"/>
      <c r="S63" s="701"/>
      <c r="T63" s="701"/>
      <c r="U63" s="701"/>
      <c r="V63" s="701"/>
      <c r="W63" s="701"/>
      <c r="X63" s="701"/>
      <c r="Y63" s="701"/>
      <c r="Z63" s="701"/>
      <c r="AA63" s="701"/>
      <c r="AB63" s="701"/>
      <c r="AC63" s="701"/>
      <c r="AD63" s="701"/>
      <c r="AE63" s="701"/>
      <c r="AF63" s="701"/>
      <c r="AG63" s="701"/>
      <c r="AH63" s="701"/>
      <c r="AI63" s="701"/>
      <c r="AJ63" s="701"/>
      <c r="AK63" s="701"/>
      <c r="AL63" s="701"/>
      <c r="AM63" s="701"/>
      <c r="AN63" s="701"/>
      <c r="AO63" s="701"/>
      <c r="AP63" s="701"/>
      <c r="AQ63" s="701"/>
      <c r="AR63" s="701"/>
      <c r="AS63" s="701"/>
      <c r="AT63" s="701"/>
      <c r="AU63" s="701"/>
      <c r="AV63" s="701"/>
      <c r="AW63" s="701"/>
      <c r="AX63" s="389"/>
      <c r="BD63" s="235"/>
      <c r="BE63" s="539"/>
      <c r="BF63" s="540"/>
      <c r="CT63" s="274"/>
    </row>
    <row r="64" spans="2:98" ht="18" customHeight="1" thickBot="1">
      <c r="B64" s="234"/>
      <c r="C64" s="390"/>
      <c r="D64" s="391"/>
      <c r="E64" s="383"/>
      <c r="F64" s="383"/>
      <c r="G64" s="383"/>
      <c r="H64" s="383"/>
      <c r="I64" s="383"/>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383"/>
      <c r="AY64" s="383"/>
      <c r="AZ64" s="383"/>
      <c r="BA64" s="383"/>
      <c r="BB64" s="383"/>
      <c r="BC64" s="383"/>
      <c r="BD64" s="241"/>
      <c r="BE64" s="718"/>
      <c r="BF64" s="698"/>
      <c r="BG64" s="383"/>
      <c r="BH64" s="383"/>
      <c r="BI64" s="383"/>
      <c r="BJ64" s="383"/>
      <c r="BK64" s="383"/>
      <c r="BL64" s="383"/>
      <c r="BM64" s="383"/>
      <c r="BN64" s="383"/>
      <c r="BO64" s="383"/>
      <c r="BP64" s="383"/>
      <c r="BQ64" s="383"/>
      <c r="BR64" s="383"/>
      <c r="BS64" s="383"/>
      <c r="BT64" s="383"/>
      <c r="BU64" s="383"/>
      <c r="BV64" s="383"/>
      <c r="BW64" s="383"/>
      <c r="BX64" s="383"/>
      <c r="BY64" s="383"/>
      <c r="BZ64" s="383"/>
      <c r="CA64" s="383"/>
      <c r="CB64" s="383"/>
      <c r="CC64" s="383"/>
      <c r="CD64" s="383"/>
      <c r="CE64" s="383"/>
      <c r="CF64" s="383"/>
      <c r="CG64" s="383"/>
      <c r="CH64" s="383"/>
      <c r="CI64" s="383"/>
      <c r="CJ64" s="383"/>
      <c r="CK64" s="383"/>
      <c r="CL64" s="383"/>
      <c r="CM64" s="383"/>
      <c r="CN64" s="383"/>
      <c r="CO64" s="383"/>
      <c r="CP64" s="383"/>
      <c r="CQ64" s="383"/>
      <c r="CR64" s="383"/>
      <c r="CS64" s="383"/>
      <c r="CT64" s="384"/>
    </row>
    <row r="65" spans="2:45" ht="15.75" customHeight="1">
      <c r="B65" s="234"/>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row>
    <row r="66" spans="2:45" ht="15" customHeight="1">
      <c r="C66" s="234"/>
      <c r="D66" s="234"/>
      <c r="E66" s="234"/>
      <c r="F66" s="234"/>
      <c r="G66" s="234"/>
      <c r="H66" s="392"/>
      <c r="I66" s="392"/>
      <c r="J66" s="234"/>
      <c r="K66" s="234"/>
      <c r="L66" s="234"/>
      <c r="M66" s="234"/>
      <c r="N66" s="234"/>
      <c r="O66" s="234"/>
      <c r="P66" s="234"/>
      <c r="Q66" s="234"/>
      <c r="R66" s="234"/>
      <c r="S66" s="234"/>
      <c r="T66" s="234"/>
      <c r="U66" s="234"/>
      <c r="V66" s="234"/>
      <c r="W66" s="234"/>
      <c r="X66" s="234"/>
      <c r="Y66" s="234"/>
      <c r="Z66" s="234"/>
      <c r="AA66" s="234"/>
      <c r="AB66" s="234"/>
      <c r="AC66" s="234"/>
      <c r="AD66" s="234"/>
      <c r="AE66" s="234"/>
      <c r="AF66" s="234"/>
      <c r="AG66" s="234"/>
      <c r="AH66" s="234"/>
      <c r="AI66" s="234"/>
      <c r="AJ66" s="234"/>
      <c r="AK66" s="234"/>
      <c r="AL66" s="234"/>
      <c r="AM66" s="234"/>
      <c r="AN66" s="234"/>
      <c r="AO66" s="234"/>
      <c r="AP66" s="234"/>
    </row>
    <row r="67" spans="2:45" ht="15" customHeight="1">
      <c r="C67" s="234"/>
      <c r="D67" s="234"/>
      <c r="E67" s="234"/>
      <c r="F67" s="234"/>
      <c r="G67" s="234"/>
      <c r="H67" s="393"/>
      <c r="I67" s="393"/>
      <c r="J67" s="234"/>
      <c r="K67" s="234"/>
      <c r="L67" s="234"/>
      <c r="M67" s="234"/>
      <c r="N67" s="234"/>
      <c r="O67" s="234"/>
      <c r="P67" s="234"/>
      <c r="Q67" s="234"/>
      <c r="R67" s="234"/>
      <c r="S67" s="234"/>
      <c r="T67" s="234"/>
      <c r="U67" s="234"/>
      <c r="V67" s="234"/>
      <c r="W67" s="234"/>
      <c r="X67" s="234"/>
      <c r="Y67" s="234"/>
      <c r="Z67" s="234"/>
      <c r="AA67" s="234"/>
      <c r="AB67" s="234"/>
      <c r="AC67" s="234"/>
      <c r="AD67" s="234"/>
      <c r="AE67" s="234"/>
      <c r="AF67" s="234"/>
      <c r="AG67" s="234"/>
      <c r="AH67" s="234"/>
      <c r="AI67" s="234"/>
      <c r="AJ67" s="234"/>
      <c r="AK67" s="234"/>
      <c r="AL67" s="234"/>
      <c r="AM67" s="234"/>
      <c r="AN67" s="234"/>
      <c r="AO67" s="234"/>
      <c r="AP67" s="234"/>
      <c r="AQ67" s="234"/>
      <c r="AR67" s="234"/>
      <c r="AS67" s="234"/>
    </row>
    <row r="68" spans="2:45" ht="15" customHeight="1">
      <c r="C68" s="234"/>
      <c r="D68" s="234"/>
      <c r="E68" s="234"/>
      <c r="F68" s="234"/>
      <c r="G68" s="234"/>
      <c r="H68" s="234"/>
      <c r="I68" s="234"/>
      <c r="J68" s="234"/>
      <c r="K68" s="234"/>
      <c r="L68" s="234"/>
      <c r="M68" s="234"/>
      <c r="N68" s="234"/>
      <c r="O68" s="234"/>
      <c r="P68" s="234"/>
      <c r="Q68" s="234"/>
      <c r="R68" s="234"/>
      <c r="S68" s="234"/>
      <c r="T68" s="234"/>
      <c r="U68" s="234"/>
      <c r="V68" s="234"/>
      <c r="W68" s="234"/>
      <c r="X68" s="234"/>
      <c r="Y68" s="234"/>
      <c r="Z68" s="234"/>
      <c r="AA68" s="234"/>
      <c r="AB68" s="234"/>
      <c r="AC68" s="234"/>
      <c r="AD68" s="234"/>
      <c r="AE68" s="234"/>
      <c r="AF68" s="234"/>
      <c r="AG68" s="234"/>
      <c r="AH68" s="234"/>
      <c r="AI68" s="234"/>
      <c r="AJ68" s="234"/>
      <c r="AK68" s="234"/>
      <c r="AL68" s="234"/>
      <c r="AM68" s="234"/>
      <c r="AN68" s="234"/>
      <c r="AO68" s="234"/>
      <c r="AP68" s="234"/>
      <c r="AQ68" s="234"/>
      <c r="AR68" s="234"/>
      <c r="AS68" s="234"/>
    </row>
    <row r="69" spans="2:45" ht="15" customHeight="1">
      <c r="C69" s="234"/>
      <c r="D69" s="234"/>
      <c r="E69" s="234"/>
      <c r="F69" s="234"/>
      <c r="G69" s="234"/>
      <c r="H69" s="234"/>
      <c r="I69" s="234"/>
      <c r="J69" s="234"/>
      <c r="K69" s="234"/>
      <c r="L69" s="234"/>
      <c r="M69" s="234"/>
      <c r="N69" s="234"/>
      <c r="O69" s="234"/>
      <c r="P69" s="234"/>
      <c r="Q69" s="234"/>
      <c r="R69" s="234"/>
      <c r="S69" s="234"/>
      <c r="T69" s="234"/>
      <c r="U69" s="234"/>
      <c r="V69" s="234"/>
      <c r="W69" s="234"/>
      <c r="X69" s="234"/>
      <c r="Y69" s="234"/>
      <c r="Z69" s="234"/>
      <c r="AA69" s="234"/>
      <c r="AB69" s="234"/>
      <c r="AC69" s="234"/>
      <c r="AD69" s="234"/>
      <c r="AE69" s="234"/>
      <c r="AF69" s="234"/>
      <c r="AG69" s="234"/>
      <c r="AH69" s="234"/>
      <c r="AI69" s="234"/>
      <c r="AJ69" s="234"/>
      <c r="AK69" s="234"/>
      <c r="AL69" s="234"/>
      <c r="AM69" s="234"/>
      <c r="AN69" s="234"/>
      <c r="AO69" s="234"/>
      <c r="AP69" s="234"/>
      <c r="AQ69" s="234"/>
      <c r="AR69" s="234"/>
      <c r="AS69" s="234"/>
    </row>
    <row r="70" spans="2:45" ht="30.75" customHeight="1">
      <c r="C70" s="234"/>
      <c r="D70" s="234"/>
      <c r="E70" s="234"/>
      <c r="F70" s="234"/>
      <c r="G70" s="234"/>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365"/>
      <c r="AJ70" s="256"/>
      <c r="AK70" s="256"/>
      <c r="AL70" s="256"/>
      <c r="AM70" s="256"/>
      <c r="AN70" s="256"/>
      <c r="AO70" s="256"/>
      <c r="AP70" s="256"/>
      <c r="AQ70" s="256"/>
      <c r="AR70" s="234"/>
      <c r="AS70" s="234"/>
    </row>
    <row r="71" spans="2:45" ht="15" customHeight="1">
      <c r="C71" s="234"/>
      <c r="D71" s="234"/>
      <c r="E71" s="234"/>
      <c r="F71" s="234"/>
      <c r="G71" s="234"/>
      <c r="H71" s="234"/>
      <c r="I71" s="234"/>
      <c r="J71" s="234"/>
      <c r="K71" s="234"/>
      <c r="L71" s="234"/>
      <c r="M71" s="234"/>
      <c r="N71" s="234"/>
      <c r="O71" s="234"/>
      <c r="P71" s="234"/>
      <c r="Q71" s="234"/>
      <c r="R71" s="234"/>
      <c r="S71" s="234"/>
      <c r="T71" s="234"/>
      <c r="U71" s="234"/>
      <c r="V71" s="234"/>
      <c r="W71" s="234"/>
      <c r="X71" s="234"/>
      <c r="Y71" s="234"/>
      <c r="Z71" s="234"/>
      <c r="AA71" s="234"/>
      <c r="AB71" s="234"/>
      <c r="AC71" s="234"/>
      <c r="AD71" s="234"/>
      <c r="AE71" s="234"/>
      <c r="AF71" s="234"/>
      <c r="AG71" s="234"/>
      <c r="AH71" s="234"/>
      <c r="AI71" s="234"/>
      <c r="AJ71" s="234"/>
      <c r="AK71" s="234"/>
      <c r="AL71" s="234"/>
      <c r="AM71" s="234"/>
      <c r="AN71" s="234"/>
      <c r="AO71" s="234"/>
      <c r="AP71" s="234"/>
      <c r="AQ71" s="234"/>
      <c r="AR71" s="234"/>
      <c r="AS71" s="234"/>
    </row>
    <row r="72" spans="2:45" ht="15" customHeight="1">
      <c r="C72" s="234"/>
      <c r="D72" s="234"/>
      <c r="E72" s="234"/>
      <c r="F72" s="234"/>
      <c r="G72" s="234"/>
      <c r="H72" s="234"/>
      <c r="I72" s="234"/>
      <c r="J72" s="234"/>
      <c r="K72" s="234"/>
      <c r="L72" s="234"/>
      <c r="M72" s="234"/>
      <c r="N72" s="234"/>
      <c r="O72" s="234"/>
      <c r="P72" s="234"/>
      <c r="Q72" s="234"/>
      <c r="R72" s="234"/>
      <c r="S72" s="234"/>
      <c r="T72" s="234"/>
      <c r="U72" s="234"/>
      <c r="V72" s="234"/>
      <c r="W72" s="234"/>
      <c r="X72" s="234"/>
      <c r="Y72" s="234"/>
      <c r="Z72" s="234"/>
      <c r="AA72" s="234"/>
      <c r="AB72" s="234"/>
      <c r="AC72" s="234"/>
      <c r="AD72" s="234"/>
      <c r="AE72" s="234"/>
      <c r="AF72" s="234"/>
      <c r="AG72" s="234"/>
      <c r="AH72" s="234"/>
      <c r="AI72" s="234"/>
      <c r="AJ72" s="234"/>
      <c r="AK72" s="234"/>
      <c r="AL72" s="234"/>
      <c r="AM72" s="234"/>
      <c r="AN72" s="234"/>
      <c r="AO72" s="234"/>
      <c r="AP72" s="234"/>
      <c r="AQ72" s="234"/>
      <c r="AR72" s="234"/>
      <c r="AS72" s="234"/>
    </row>
    <row r="73" spans="2:45" ht="15" customHeight="1">
      <c r="C73" s="234"/>
      <c r="D73" s="234"/>
      <c r="E73" s="234"/>
      <c r="F73" s="234"/>
      <c r="G73" s="234"/>
      <c r="H73" s="234"/>
      <c r="I73" s="234"/>
      <c r="J73" s="234"/>
      <c r="K73" s="234"/>
      <c r="L73" s="234"/>
      <c r="M73" s="234"/>
      <c r="N73" s="234"/>
      <c r="O73" s="234"/>
      <c r="P73" s="234"/>
      <c r="Q73" s="234"/>
      <c r="R73" s="234"/>
      <c r="S73" s="234"/>
      <c r="T73" s="234"/>
      <c r="U73" s="234"/>
      <c r="V73" s="234"/>
      <c r="W73" s="234"/>
      <c r="X73" s="234"/>
      <c r="Y73" s="234"/>
      <c r="Z73" s="234"/>
      <c r="AA73" s="234"/>
      <c r="AB73" s="234"/>
      <c r="AC73" s="234"/>
      <c r="AD73" s="234"/>
      <c r="AE73" s="234"/>
      <c r="AF73" s="234"/>
      <c r="AG73" s="234"/>
      <c r="AH73" s="234"/>
      <c r="AI73" s="234"/>
      <c r="AJ73" s="234"/>
      <c r="AK73" s="234"/>
      <c r="AL73" s="234"/>
      <c r="AM73" s="234"/>
      <c r="AN73" s="234"/>
      <c r="AO73" s="234"/>
      <c r="AP73" s="234"/>
    </row>
    <row r="74" spans="2:45" ht="15" customHeight="1">
      <c r="C74" s="234"/>
      <c r="D74" s="234"/>
      <c r="E74" s="234"/>
      <c r="F74" s="234"/>
      <c r="G74" s="234"/>
      <c r="H74" s="234"/>
      <c r="I74" s="234"/>
      <c r="J74" s="234"/>
      <c r="K74" s="234"/>
      <c r="L74" s="234"/>
      <c r="M74" s="234"/>
      <c r="N74" s="234"/>
      <c r="O74" s="234"/>
      <c r="P74" s="234"/>
      <c r="Q74" s="234"/>
      <c r="R74" s="234"/>
      <c r="S74" s="234"/>
      <c r="T74" s="234"/>
      <c r="U74" s="234"/>
      <c r="V74" s="234"/>
      <c r="W74" s="234"/>
      <c r="X74" s="234"/>
      <c r="Y74" s="234"/>
      <c r="Z74" s="234"/>
      <c r="AA74" s="234"/>
      <c r="AB74" s="234"/>
      <c r="AC74" s="234"/>
      <c r="AD74" s="234"/>
      <c r="AE74" s="234"/>
      <c r="AF74" s="234"/>
      <c r="AG74" s="234"/>
      <c r="AH74" s="234"/>
      <c r="AI74" s="234"/>
      <c r="AJ74" s="234"/>
      <c r="AK74" s="234"/>
      <c r="AL74" s="234"/>
      <c r="AM74" s="234"/>
      <c r="AN74" s="234"/>
      <c r="AO74" s="234"/>
      <c r="AP74" s="234"/>
    </row>
    <row r="75" spans="2:45" ht="15" customHeight="1">
      <c r="C75" s="234"/>
      <c r="D75" s="234"/>
      <c r="E75" s="234"/>
      <c r="F75" s="234"/>
      <c r="G75" s="234"/>
      <c r="H75" s="234"/>
      <c r="I75" s="234"/>
      <c r="J75" s="234"/>
      <c r="K75" s="234"/>
      <c r="L75" s="234"/>
      <c r="M75" s="234"/>
      <c r="N75" s="234"/>
      <c r="O75" s="234"/>
      <c r="P75" s="234"/>
      <c r="Q75" s="234"/>
      <c r="R75" s="234"/>
      <c r="S75" s="234"/>
      <c r="T75" s="234"/>
      <c r="U75" s="234"/>
      <c r="V75" s="234"/>
      <c r="W75" s="234"/>
      <c r="X75" s="234"/>
      <c r="Y75" s="234"/>
      <c r="Z75" s="234"/>
      <c r="AA75" s="234"/>
      <c r="AB75" s="234"/>
      <c r="AC75" s="234"/>
      <c r="AD75" s="234"/>
      <c r="AE75" s="234"/>
      <c r="AF75" s="234"/>
      <c r="AG75" s="234"/>
      <c r="AH75" s="234"/>
      <c r="AI75" s="234"/>
      <c r="AJ75" s="234"/>
      <c r="AK75" s="234"/>
      <c r="AL75" s="234"/>
      <c r="AM75" s="234"/>
      <c r="AN75" s="234"/>
      <c r="AO75" s="234"/>
      <c r="AP75" s="234"/>
    </row>
    <row r="76" spans="2:45" ht="15" customHeight="1">
      <c r="C76" s="234"/>
      <c r="D76" s="234"/>
      <c r="E76" s="234"/>
      <c r="F76" s="234"/>
      <c r="G76" s="234"/>
      <c r="H76" s="234"/>
      <c r="I76" s="234"/>
      <c r="J76" s="234"/>
      <c r="K76" s="234"/>
      <c r="L76" s="234"/>
      <c r="M76" s="234"/>
      <c r="N76" s="234"/>
      <c r="O76" s="234"/>
      <c r="P76" s="234"/>
      <c r="Q76" s="234"/>
      <c r="R76" s="234"/>
      <c r="S76" s="234"/>
      <c r="T76" s="234"/>
      <c r="U76" s="234"/>
      <c r="V76" s="234"/>
      <c r="W76" s="234"/>
      <c r="X76" s="234"/>
      <c r="Y76" s="234"/>
      <c r="Z76" s="234"/>
      <c r="AA76" s="234"/>
      <c r="AB76" s="234"/>
      <c r="AC76" s="234"/>
      <c r="AD76" s="234"/>
      <c r="AE76" s="234"/>
      <c r="AF76" s="234"/>
      <c r="AG76" s="234"/>
      <c r="AH76" s="234"/>
      <c r="AI76" s="234"/>
      <c r="AJ76" s="234"/>
      <c r="AK76" s="234"/>
      <c r="AL76" s="234"/>
      <c r="AM76" s="234"/>
      <c r="AN76" s="234"/>
      <c r="AO76" s="234"/>
      <c r="AP76" s="234"/>
    </row>
    <row r="77" spans="2:45" ht="15" customHeight="1">
      <c r="C77" s="234"/>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M77" s="234"/>
      <c r="AN77" s="234"/>
      <c r="AO77" s="234"/>
      <c r="AP77" s="234"/>
    </row>
    <row r="78" spans="2:45" ht="15" customHeight="1">
      <c r="C78" s="234"/>
      <c r="D78" s="234"/>
      <c r="E78" s="234"/>
      <c r="F78" s="234"/>
      <c r="G78" s="234"/>
      <c r="H78" s="234"/>
      <c r="I78" s="234"/>
      <c r="J78" s="234"/>
      <c r="K78" s="234"/>
      <c r="L78" s="234"/>
      <c r="M78" s="234"/>
      <c r="N78" s="234"/>
      <c r="O78" s="234"/>
      <c r="P78" s="234"/>
      <c r="Q78" s="234"/>
      <c r="R78" s="234"/>
      <c r="S78" s="234"/>
      <c r="T78" s="234"/>
      <c r="U78" s="234"/>
      <c r="V78" s="234"/>
      <c r="W78" s="234"/>
      <c r="X78" s="234"/>
      <c r="Y78" s="234"/>
      <c r="Z78" s="234"/>
      <c r="AA78" s="234"/>
      <c r="AB78" s="234"/>
      <c r="AC78" s="234"/>
      <c r="AD78" s="234"/>
      <c r="AE78" s="234"/>
      <c r="AF78" s="234"/>
      <c r="AG78" s="234"/>
      <c r="AH78" s="234"/>
      <c r="AI78" s="234"/>
      <c r="AJ78" s="234"/>
      <c r="AK78" s="234"/>
      <c r="AL78" s="234"/>
      <c r="AM78" s="234"/>
      <c r="AN78" s="234"/>
      <c r="AO78" s="234"/>
      <c r="AP78" s="234"/>
    </row>
    <row r="79" spans="2:45" ht="15" customHeight="1">
      <c r="C79" s="234"/>
      <c r="D79" s="234"/>
      <c r="E79" s="234"/>
      <c r="F79" s="234"/>
      <c r="G79" s="234"/>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234"/>
      <c r="AL79" s="234"/>
      <c r="AM79" s="234"/>
      <c r="AN79" s="234"/>
      <c r="AO79" s="234"/>
      <c r="AP79" s="234"/>
    </row>
    <row r="80" spans="2:45" ht="15" customHeight="1">
      <c r="C80" s="234"/>
      <c r="D80" s="234"/>
      <c r="E80" s="234"/>
      <c r="F80" s="234"/>
      <c r="G80" s="234"/>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234"/>
      <c r="AL80" s="234"/>
      <c r="AM80" s="234"/>
      <c r="AN80" s="234"/>
      <c r="AO80" s="234"/>
      <c r="AP80" s="234"/>
    </row>
    <row r="81" spans="3:42" ht="15" customHeight="1">
      <c r="C81" s="234"/>
      <c r="D81" s="234"/>
      <c r="E81" s="234"/>
      <c r="F81" s="234"/>
      <c r="G81" s="234"/>
      <c r="H81" s="234"/>
      <c r="I81" s="234"/>
      <c r="J81" s="234"/>
      <c r="K81" s="234"/>
      <c r="L81" s="234"/>
      <c r="M81" s="234"/>
      <c r="N81" s="234"/>
      <c r="O81" s="234"/>
      <c r="P81" s="234"/>
      <c r="Q81" s="234"/>
      <c r="R81" s="234"/>
      <c r="S81" s="234"/>
      <c r="T81" s="234"/>
      <c r="U81" s="234"/>
      <c r="V81" s="234"/>
      <c r="W81" s="234"/>
      <c r="X81" s="234"/>
      <c r="Y81" s="234"/>
      <c r="Z81" s="234"/>
      <c r="AA81" s="234"/>
      <c r="AB81" s="234"/>
      <c r="AC81" s="234"/>
      <c r="AD81" s="234"/>
      <c r="AE81" s="234"/>
      <c r="AF81" s="234"/>
      <c r="AG81" s="234"/>
      <c r="AH81" s="234"/>
      <c r="AI81" s="234"/>
      <c r="AJ81" s="234"/>
      <c r="AK81" s="234"/>
      <c r="AL81" s="234"/>
      <c r="AM81" s="234"/>
      <c r="AN81" s="234"/>
      <c r="AO81" s="234"/>
      <c r="AP81" s="234"/>
    </row>
    <row r="82" spans="3:42" ht="15" customHeight="1">
      <c r="C82" s="234"/>
      <c r="D82" s="234"/>
      <c r="E82" s="234"/>
      <c r="F82" s="234"/>
      <c r="G82" s="234"/>
      <c r="H82" s="234"/>
      <c r="I82" s="234"/>
      <c r="J82" s="234"/>
      <c r="K82" s="234"/>
      <c r="L82" s="234"/>
      <c r="M82" s="234"/>
      <c r="N82" s="234"/>
      <c r="O82" s="234"/>
      <c r="P82" s="234"/>
      <c r="Q82" s="234"/>
      <c r="R82" s="234"/>
      <c r="S82" s="234"/>
      <c r="T82" s="234"/>
      <c r="U82" s="234"/>
      <c r="V82" s="234"/>
      <c r="W82" s="234"/>
      <c r="X82" s="234"/>
      <c r="Y82" s="234"/>
      <c r="Z82" s="234"/>
      <c r="AA82" s="234"/>
      <c r="AB82" s="234"/>
      <c r="AC82" s="234"/>
      <c r="AD82" s="234"/>
      <c r="AE82" s="234"/>
      <c r="AF82" s="234"/>
      <c r="AG82" s="234"/>
      <c r="AH82" s="234"/>
      <c r="AI82" s="234"/>
      <c r="AJ82" s="234"/>
      <c r="AK82" s="234"/>
      <c r="AL82" s="234"/>
      <c r="AM82" s="234"/>
      <c r="AN82" s="234"/>
      <c r="AO82" s="234"/>
      <c r="AP82" s="234"/>
    </row>
    <row r="83" spans="3:42" ht="15" customHeight="1"/>
    <row r="84" spans="3:42" ht="15" customHeight="1"/>
    <row r="85" spans="3:42" ht="15" customHeight="1"/>
  </sheetData>
  <mergeCells count="11">
    <mergeCell ref="CG1:CK2"/>
    <mergeCell ref="CL1:CT2"/>
    <mergeCell ref="CG3:CK4"/>
    <mergeCell ref="CL3:CT4"/>
    <mergeCell ref="CG5:CK6"/>
    <mergeCell ref="CL5:CT6"/>
    <mergeCell ref="BE60:BF64"/>
    <mergeCell ref="D2:E2"/>
    <mergeCell ref="D9:E9"/>
    <mergeCell ref="I2:AF2"/>
    <mergeCell ref="J60:AW64"/>
  </mergeCells>
  <phoneticPr fontId="1"/>
  <pageMargins left="0.6692913385826772" right="0.6692913385826772" top="0" bottom="0" header="0.31496062992125984" footer="0.31496062992125984"/>
  <pageSetup paperSize="8" scale="77" fitToWidth="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11"/>
  <sheetViews>
    <sheetView view="pageBreakPreview" zoomScaleNormal="100" zoomScaleSheetLayoutView="100" workbookViewId="0">
      <selection activeCell="W6" sqref="W6"/>
    </sheetView>
  </sheetViews>
  <sheetFormatPr defaultColWidth="9" defaultRowHeight="13.5"/>
  <cols>
    <col min="1" max="1" width="1.625" style="221" customWidth="1"/>
    <col min="2" max="2" width="3.625" style="221" customWidth="1"/>
    <col min="3" max="3" width="3" style="221" customWidth="1"/>
    <col min="4" max="5" width="2.625" style="221" customWidth="1"/>
    <col min="6" max="6" width="0.875" style="221" customWidth="1"/>
    <col min="7" max="43" width="2.625" style="221" customWidth="1"/>
    <col min="44" max="44" width="1.625" style="221" customWidth="1"/>
    <col min="45" max="63" width="2.625" style="221" customWidth="1"/>
    <col min="64" max="16384" width="9" style="221"/>
  </cols>
  <sheetData>
    <row r="1" spans="1:44" ht="5.25" customHeight="1">
      <c r="AE1" s="260"/>
      <c r="AF1" s="260"/>
      <c r="AG1" s="260"/>
      <c r="AH1" s="260"/>
      <c r="AI1" s="260"/>
      <c r="AJ1" s="260"/>
      <c r="AK1" s="260"/>
      <c r="AL1" s="260"/>
      <c r="AM1" s="260"/>
      <c r="AN1" s="260"/>
      <c r="AO1" s="260"/>
      <c r="AP1" s="260"/>
      <c r="AQ1" s="260"/>
      <c r="AR1" s="260"/>
    </row>
    <row r="2" spans="1:44" ht="15" customHeight="1">
      <c r="AE2" s="434" t="s">
        <v>72</v>
      </c>
      <c r="AF2" s="435"/>
      <c r="AG2" s="435"/>
      <c r="AH2" s="435"/>
      <c r="AI2" s="436"/>
      <c r="AJ2" s="428" t="s">
        <v>49</v>
      </c>
      <c r="AK2" s="429"/>
      <c r="AL2" s="429"/>
      <c r="AM2" s="429"/>
      <c r="AN2" s="429"/>
      <c r="AO2" s="429"/>
      <c r="AP2" s="429"/>
      <c r="AQ2" s="429"/>
      <c r="AR2" s="430"/>
    </row>
    <row r="3" spans="1:44" ht="15" customHeight="1">
      <c r="AE3" s="437"/>
      <c r="AF3" s="438"/>
      <c r="AG3" s="438"/>
      <c r="AH3" s="438"/>
      <c r="AI3" s="439"/>
      <c r="AJ3" s="431"/>
      <c r="AK3" s="432"/>
      <c r="AL3" s="432"/>
      <c r="AM3" s="432"/>
      <c r="AN3" s="432"/>
      <c r="AO3" s="432"/>
      <c r="AP3" s="432"/>
      <c r="AQ3" s="432"/>
      <c r="AR3" s="433"/>
    </row>
    <row r="4" spans="1:44" ht="15" customHeight="1">
      <c r="AE4" s="440" t="s">
        <v>146</v>
      </c>
      <c r="AF4" s="441"/>
      <c r="AG4" s="441"/>
      <c r="AH4" s="441"/>
      <c r="AI4" s="442"/>
      <c r="AJ4" s="413"/>
      <c r="AK4" s="414"/>
      <c r="AL4" s="414"/>
      <c r="AM4" s="414"/>
      <c r="AN4" s="414"/>
      <c r="AO4" s="414"/>
      <c r="AP4" s="414"/>
      <c r="AQ4" s="414"/>
      <c r="AR4" s="415"/>
    </row>
    <row r="5" spans="1:44" ht="15" customHeight="1">
      <c r="AE5" s="443"/>
      <c r="AF5" s="444"/>
      <c r="AG5" s="444"/>
      <c r="AH5" s="444"/>
      <c r="AI5" s="445"/>
      <c r="AJ5" s="416"/>
      <c r="AK5" s="417"/>
      <c r="AL5" s="417"/>
      <c r="AM5" s="417"/>
      <c r="AN5" s="417"/>
      <c r="AO5" s="417"/>
      <c r="AP5" s="417"/>
      <c r="AQ5" s="417"/>
      <c r="AR5" s="418"/>
    </row>
    <row r="6" spans="1:44" ht="15" customHeight="1">
      <c r="AE6" s="440" t="s">
        <v>147</v>
      </c>
      <c r="AF6" s="441"/>
      <c r="AG6" s="441"/>
      <c r="AH6" s="441"/>
      <c r="AI6" s="442"/>
      <c r="AJ6" s="413"/>
      <c r="AK6" s="414"/>
      <c r="AL6" s="414"/>
      <c r="AM6" s="414"/>
      <c r="AN6" s="414"/>
      <c r="AO6" s="414"/>
      <c r="AP6" s="414"/>
      <c r="AQ6" s="414"/>
      <c r="AR6" s="415"/>
    </row>
    <row r="7" spans="1:44" ht="15" customHeight="1">
      <c r="AE7" s="443"/>
      <c r="AF7" s="444"/>
      <c r="AG7" s="444"/>
      <c r="AH7" s="444"/>
      <c r="AI7" s="445"/>
      <c r="AJ7" s="416"/>
      <c r="AK7" s="417"/>
      <c r="AL7" s="417"/>
      <c r="AM7" s="417"/>
      <c r="AN7" s="417"/>
      <c r="AO7" s="417"/>
      <c r="AP7" s="417"/>
      <c r="AQ7" s="417"/>
      <c r="AR7" s="418"/>
    </row>
    <row r="8" spans="1:44" ht="15" customHeight="1" thickBot="1"/>
    <row r="9" spans="1:44" ht="12" customHeight="1">
      <c r="A9" s="292"/>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293"/>
      <c r="AL9" s="293"/>
      <c r="AM9" s="293"/>
      <c r="AN9" s="293"/>
      <c r="AO9" s="293"/>
      <c r="AP9" s="293"/>
      <c r="AQ9" s="293"/>
      <c r="AR9" s="245"/>
    </row>
    <row r="10" spans="1:44" ht="15" customHeight="1">
      <c r="A10" s="294"/>
      <c r="B10" s="402" t="s">
        <v>80</v>
      </c>
      <c r="C10" s="402"/>
      <c r="D10" s="402"/>
      <c r="E10" s="402"/>
      <c r="F10" s="402"/>
      <c r="G10" s="402"/>
      <c r="H10" s="402"/>
      <c r="I10" s="402"/>
      <c r="J10" s="402"/>
      <c r="K10" s="402"/>
      <c r="L10" s="402"/>
      <c r="M10" s="402"/>
      <c r="N10" s="402"/>
      <c r="O10" s="402"/>
      <c r="P10" s="402"/>
      <c r="Q10" s="402"/>
      <c r="R10" s="402"/>
      <c r="S10" s="402"/>
      <c r="T10" s="402"/>
      <c r="U10" s="402"/>
      <c r="V10" s="402"/>
      <c r="W10" s="402"/>
      <c r="X10" s="402"/>
      <c r="Y10" s="402"/>
      <c r="Z10" s="402"/>
      <c r="AA10" s="402"/>
      <c r="AB10" s="402"/>
      <c r="AC10" s="402"/>
      <c r="AD10" s="402"/>
      <c r="AE10" s="402"/>
      <c r="AF10" s="402"/>
      <c r="AG10" s="402"/>
      <c r="AH10" s="402"/>
      <c r="AI10" s="402"/>
      <c r="AJ10" s="402"/>
      <c r="AK10" s="402"/>
      <c r="AL10" s="402"/>
      <c r="AM10" s="402"/>
      <c r="AN10" s="402"/>
      <c r="AO10" s="402"/>
      <c r="AP10" s="402"/>
      <c r="AQ10" s="402"/>
      <c r="AR10" s="274"/>
    </row>
    <row r="11" spans="1:44" ht="12" customHeight="1">
      <c r="A11" s="294"/>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7"/>
      <c r="AB11" s="37"/>
      <c r="AC11" s="37"/>
      <c r="AD11" s="37"/>
      <c r="AE11" s="37"/>
      <c r="AF11" s="297"/>
      <c r="AG11" s="297"/>
      <c r="AH11" s="297"/>
      <c r="AI11" s="297"/>
      <c r="AJ11" s="297"/>
      <c r="AK11" s="37"/>
      <c r="AL11" s="37"/>
      <c r="AM11" s="37"/>
      <c r="AN11" s="37"/>
      <c r="AO11" s="37"/>
      <c r="AP11" s="37"/>
      <c r="AQ11" s="37"/>
      <c r="AR11" s="274"/>
    </row>
    <row r="12" spans="1:44" ht="16.5" customHeight="1">
      <c r="A12" s="294"/>
      <c r="B12" s="627" t="s">
        <v>173</v>
      </c>
      <c r="C12" s="627"/>
      <c r="D12" s="627"/>
      <c r="E12" s="627"/>
      <c r="F12" s="627"/>
      <c r="G12" s="627"/>
      <c r="H12" s="627"/>
      <c r="I12" s="627"/>
      <c r="J12" s="627"/>
      <c r="K12" s="627"/>
      <c r="L12" s="627"/>
      <c r="M12" s="627"/>
      <c r="N12" s="627"/>
      <c r="O12" s="627"/>
      <c r="P12" s="627"/>
      <c r="Q12" s="627"/>
      <c r="R12" s="627"/>
      <c r="S12" s="627"/>
      <c r="T12" s="627"/>
      <c r="U12" s="627"/>
      <c r="V12" s="627"/>
      <c r="W12" s="627"/>
      <c r="X12" s="627"/>
      <c r="Y12" s="627"/>
      <c r="Z12" s="627"/>
      <c r="AA12" s="627"/>
      <c r="AB12" s="627"/>
      <c r="AC12" s="627"/>
      <c r="AD12" s="627"/>
      <c r="AE12" s="627"/>
      <c r="AF12" s="629"/>
      <c r="AG12" s="629"/>
      <c r="AH12" s="629"/>
      <c r="AI12" s="629"/>
      <c r="AJ12" s="629"/>
      <c r="AK12" s="627"/>
      <c r="AL12" s="627"/>
      <c r="AM12" s="627"/>
      <c r="AN12" s="627"/>
      <c r="AO12" s="627"/>
      <c r="AP12" s="627"/>
      <c r="AQ12" s="627"/>
      <c r="AR12" s="257"/>
    </row>
    <row r="13" spans="1:44" ht="16.5" customHeight="1">
      <c r="A13" s="294"/>
      <c r="B13" s="627"/>
      <c r="C13" s="627"/>
      <c r="D13" s="627"/>
      <c r="E13" s="627"/>
      <c r="F13" s="627"/>
      <c r="G13" s="627"/>
      <c r="H13" s="627"/>
      <c r="I13" s="627"/>
      <c r="J13" s="627"/>
      <c r="K13" s="627"/>
      <c r="L13" s="627"/>
      <c r="M13" s="627"/>
      <c r="N13" s="627"/>
      <c r="O13" s="627"/>
      <c r="P13" s="627"/>
      <c r="Q13" s="627"/>
      <c r="R13" s="627"/>
      <c r="S13" s="627"/>
      <c r="T13" s="627"/>
      <c r="U13" s="627"/>
      <c r="V13" s="627"/>
      <c r="W13" s="627"/>
      <c r="X13" s="627"/>
      <c r="Y13" s="627"/>
      <c r="Z13" s="627"/>
      <c r="AA13" s="627"/>
      <c r="AB13" s="627"/>
      <c r="AC13" s="627"/>
      <c r="AD13" s="627"/>
      <c r="AE13" s="627"/>
      <c r="AF13" s="629"/>
      <c r="AG13" s="629"/>
      <c r="AH13" s="629"/>
      <c r="AI13" s="629"/>
      <c r="AJ13" s="629"/>
      <c r="AK13" s="627"/>
      <c r="AL13" s="627"/>
      <c r="AM13" s="627"/>
      <c r="AN13" s="627"/>
      <c r="AO13" s="627"/>
      <c r="AP13" s="627"/>
      <c r="AQ13" s="627"/>
      <c r="AR13" s="257"/>
    </row>
    <row r="14" spans="1:44" ht="16.5" customHeight="1">
      <c r="A14" s="294"/>
      <c r="B14" s="627"/>
      <c r="C14" s="627"/>
      <c r="D14" s="627"/>
      <c r="E14" s="627"/>
      <c r="F14" s="627"/>
      <c r="G14" s="627"/>
      <c r="H14" s="627"/>
      <c r="I14" s="627"/>
      <c r="J14" s="627"/>
      <c r="K14" s="627"/>
      <c r="L14" s="627"/>
      <c r="M14" s="627"/>
      <c r="N14" s="627"/>
      <c r="O14" s="627"/>
      <c r="P14" s="627"/>
      <c r="Q14" s="627"/>
      <c r="R14" s="627"/>
      <c r="S14" s="627"/>
      <c r="T14" s="627"/>
      <c r="U14" s="627"/>
      <c r="V14" s="627"/>
      <c r="W14" s="627"/>
      <c r="X14" s="627"/>
      <c r="Y14" s="627"/>
      <c r="Z14" s="627"/>
      <c r="AA14" s="627"/>
      <c r="AB14" s="627"/>
      <c r="AC14" s="627"/>
      <c r="AD14" s="627"/>
      <c r="AE14" s="627"/>
      <c r="AF14" s="629"/>
      <c r="AG14" s="629"/>
      <c r="AH14" s="629"/>
      <c r="AI14" s="629"/>
      <c r="AJ14" s="629"/>
      <c r="AK14" s="627"/>
      <c r="AL14" s="627"/>
      <c r="AM14" s="627"/>
      <c r="AN14" s="627"/>
      <c r="AO14" s="627"/>
      <c r="AP14" s="627"/>
      <c r="AQ14" s="627"/>
      <c r="AR14" s="257"/>
    </row>
    <row r="15" spans="1:44" ht="16.5" customHeight="1">
      <c r="A15" s="294"/>
      <c r="B15" s="627"/>
      <c r="C15" s="627"/>
      <c r="D15" s="627"/>
      <c r="E15" s="627"/>
      <c r="F15" s="627"/>
      <c r="G15" s="627"/>
      <c r="H15" s="627"/>
      <c r="I15" s="627"/>
      <c r="J15" s="627"/>
      <c r="K15" s="627"/>
      <c r="L15" s="627"/>
      <c r="M15" s="627"/>
      <c r="N15" s="627"/>
      <c r="O15" s="627"/>
      <c r="P15" s="627"/>
      <c r="Q15" s="627"/>
      <c r="R15" s="627"/>
      <c r="S15" s="627"/>
      <c r="T15" s="627"/>
      <c r="U15" s="627"/>
      <c r="V15" s="627"/>
      <c r="W15" s="627"/>
      <c r="X15" s="627"/>
      <c r="Y15" s="627"/>
      <c r="Z15" s="627"/>
      <c r="AA15" s="627"/>
      <c r="AB15" s="627"/>
      <c r="AC15" s="627"/>
      <c r="AD15" s="627"/>
      <c r="AE15" s="627"/>
      <c r="AF15" s="627"/>
      <c r="AG15" s="627"/>
      <c r="AH15" s="627"/>
      <c r="AI15" s="627"/>
      <c r="AJ15" s="627"/>
      <c r="AK15" s="627"/>
      <c r="AL15" s="627"/>
      <c r="AM15" s="627"/>
      <c r="AN15" s="627"/>
      <c r="AO15" s="627"/>
      <c r="AP15" s="627"/>
      <c r="AQ15" s="627"/>
      <c r="AR15" s="257"/>
    </row>
    <row r="16" spans="1:44" ht="16.5" customHeight="1">
      <c r="A16" s="294"/>
      <c r="B16" s="627"/>
      <c r="C16" s="627"/>
      <c r="D16" s="627"/>
      <c r="E16" s="627"/>
      <c r="F16" s="627"/>
      <c r="G16" s="627"/>
      <c r="H16" s="627"/>
      <c r="I16" s="627"/>
      <c r="J16" s="627"/>
      <c r="K16" s="627"/>
      <c r="L16" s="627"/>
      <c r="M16" s="627"/>
      <c r="N16" s="627"/>
      <c r="O16" s="627"/>
      <c r="P16" s="627"/>
      <c r="Q16" s="627"/>
      <c r="R16" s="627"/>
      <c r="S16" s="627"/>
      <c r="T16" s="627"/>
      <c r="U16" s="627"/>
      <c r="V16" s="627"/>
      <c r="W16" s="627"/>
      <c r="X16" s="627"/>
      <c r="Y16" s="627"/>
      <c r="Z16" s="627"/>
      <c r="AA16" s="627"/>
      <c r="AB16" s="627"/>
      <c r="AC16" s="627"/>
      <c r="AD16" s="627"/>
      <c r="AE16" s="627"/>
      <c r="AF16" s="627"/>
      <c r="AG16" s="627"/>
      <c r="AH16" s="627"/>
      <c r="AI16" s="627"/>
      <c r="AJ16" s="627"/>
      <c r="AK16" s="627"/>
      <c r="AL16" s="627"/>
      <c r="AM16" s="627"/>
      <c r="AN16" s="627"/>
      <c r="AO16" s="627"/>
      <c r="AP16" s="627"/>
      <c r="AQ16" s="627"/>
      <c r="AR16" s="274"/>
    </row>
    <row r="17" spans="1:44" ht="12" customHeight="1">
      <c r="A17" s="294"/>
      <c r="B17" s="73"/>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274"/>
    </row>
    <row r="18" spans="1:44" ht="15" customHeight="1">
      <c r="A18" s="294"/>
      <c r="B18" s="73"/>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601" t="s">
        <v>71</v>
      </c>
      <c r="AH18" s="601"/>
      <c r="AI18" s="601"/>
      <c r="AJ18" s="601"/>
      <c r="AK18" s="601"/>
      <c r="AL18" s="601"/>
      <c r="AM18" s="601"/>
      <c r="AN18" s="601"/>
      <c r="AO18" s="601"/>
      <c r="AP18" s="601"/>
      <c r="AQ18" s="601"/>
      <c r="AR18" s="79"/>
    </row>
    <row r="19" spans="1:44" ht="12" customHeight="1">
      <c r="A19" s="294"/>
      <c r="B19" s="73"/>
      <c r="C19" s="73"/>
      <c r="D19" s="73"/>
      <c r="E19" s="73"/>
      <c r="F19" s="73"/>
      <c r="G19" s="73"/>
      <c r="H19" s="73"/>
      <c r="I19" s="73"/>
      <c r="J19" s="73"/>
      <c r="K19" s="73"/>
      <c r="L19" s="599"/>
      <c r="M19" s="599"/>
      <c r="N19" s="599"/>
      <c r="O19" s="599"/>
      <c r="P19" s="599"/>
      <c r="Q19" s="599"/>
      <c r="R19" s="599"/>
      <c r="S19" s="599"/>
      <c r="T19" s="599"/>
      <c r="U19" s="599"/>
      <c r="V19" s="599"/>
      <c r="W19" s="599"/>
      <c r="X19" s="599"/>
      <c r="Y19" s="599"/>
      <c r="Z19" s="599"/>
      <c r="AA19" s="599"/>
      <c r="AB19" s="599"/>
      <c r="AC19" s="599"/>
      <c r="AD19" s="599"/>
      <c r="AE19" s="599"/>
      <c r="AF19" s="599"/>
      <c r="AG19" s="599"/>
      <c r="AH19" s="599"/>
      <c r="AI19" s="599"/>
      <c r="AJ19" s="73"/>
      <c r="AK19" s="73"/>
      <c r="AL19" s="73"/>
      <c r="AM19" s="73"/>
      <c r="AN19" s="73"/>
      <c r="AO19" s="73"/>
      <c r="AP19" s="73"/>
      <c r="AQ19" s="73"/>
      <c r="AR19" s="274"/>
    </row>
    <row r="20" spans="1:44" ht="15" customHeight="1">
      <c r="A20" s="294"/>
      <c r="B20" s="628" t="s">
        <v>24</v>
      </c>
      <c r="C20" s="628"/>
      <c r="D20" s="420" t="s">
        <v>25</v>
      </c>
      <c r="E20" s="420"/>
      <c r="F20" s="420"/>
      <c r="G20" s="420"/>
      <c r="H20" s="420"/>
      <c r="I20" s="39" t="s">
        <v>17</v>
      </c>
      <c r="J20" s="73"/>
      <c r="K20" s="73"/>
      <c r="L20" s="599"/>
      <c r="M20" s="599"/>
      <c r="N20" s="599"/>
      <c r="O20" s="599"/>
      <c r="P20" s="599"/>
      <c r="Q20" s="599"/>
      <c r="R20" s="599"/>
      <c r="S20" s="599"/>
      <c r="T20" s="599"/>
      <c r="U20" s="599"/>
      <c r="V20" s="599"/>
      <c r="W20" s="599"/>
      <c r="X20" s="599"/>
      <c r="Y20" s="599"/>
      <c r="Z20" s="599"/>
      <c r="AA20" s="599"/>
      <c r="AB20" s="599"/>
      <c r="AC20" s="599"/>
      <c r="AD20" s="599"/>
      <c r="AE20" s="599"/>
      <c r="AF20" s="599"/>
      <c r="AG20" s="599"/>
      <c r="AH20" s="599"/>
      <c r="AI20" s="599"/>
      <c r="AJ20" s="38"/>
      <c r="AK20" s="38"/>
      <c r="AL20" s="38"/>
      <c r="AM20" s="38"/>
      <c r="AN20" s="38"/>
      <c r="AO20" s="38"/>
      <c r="AP20" s="38"/>
      <c r="AQ20" s="38"/>
      <c r="AR20" s="274"/>
    </row>
    <row r="21" spans="1:44" ht="15" customHeight="1">
      <c r="A21" s="294"/>
      <c r="B21" s="628"/>
      <c r="C21" s="628"/>
      <c r="D21" s="73"/>
      <c r="E21" s="73"/>
      <c r="F21" s="73"/>
      <c r="G21" s="73"/>
      <c r="H21" s="73"/>
      <c r="I21" s="73"/>
      <c r="J21" s="73"/>
      <c r="K21" s="73"/>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274"/>
    </row>
    <row r="22" spans="1:44" ht="15" customHeight="1">
      <c r="A22" s="294"/>
      <c r="B22" s="628"/>
      <c r="C22" s="628"/>
      <c r="D22" s="420" t="s">
        <v>26</v>
      </c>
      <c r="E22" s="420"/>
      <c r="F22" s="420"/>
      <c r="G22" s="420"/>
      <c r="H22" s="420"/>
      <c r="I22" s="73"/>
      <c r="J22" s="73"/>
      <c r="K22" s="73"/>
      <c r="L22" s="599"/>
      <c r="M22" s="599"/>
      <c r="N22" s="599"/>
      <c r="O22" s="599"/>
      <c r="P22" s="599"/>
      <c r="Q22" s="599"/>
      <c r="R22" s="599"/>
      <c r="S22" s="599"/>
      <c r="T22" s="599"/>
      <c r="U22" s="599"/>
      <c r="V22" s="599"/>
      <c r="W22" s="599"/>
      <c r="X22" s="599"/>
      <c r="Y22" s="599"/>
      <c r="Z22" s="599"/>
      <c r="AA22" s="599"/>
      <c r="AB22" s="599"/>
      <c r="AC22" s="38"/>
      <c r="AD22" s="600" t="s">
        <v>3</v>
      </c>
      <c r="AE22" s="600"/>
      <c r="AG22" s="40"/>
      <c r="AH22" s="40"/>
      <c r="AI22" s="73"/>
      <c r="AJ22" s="73"/>
      <c r="AK22" s="73"/>
      <c r="AL22" s="73"/>
      <c r="AM22" s="73"/>
      <c r="AN22" s="73"/>
      <c r="AO22" s="73"/>
      <c r="AP22" s="73"/>
      <c r="AQ22" s="73"/>
      <c r="AR22" s="274"/>
    </row>
    <row r="23" spans="1:44" ht="15" customHeight="1">
      <c r="A23" s="294"/>
      <c r="B23" s="73"/>
      <c r="C23" s="73"/>
      <c r="D23" s="73"/>
      <c r="E23" s="73"/>
      <c r="F23" s="73"/>
      <c r="G23" s="73"/>
      <c r="H23" s="73"/>
      <c r="I23" s="39" t="s">
        <v>13</v>
      </c>
      <c r="J23" s="73"/>
      <c r="K23" s="73"/>
      <c r="L23" s="599"/>
      <c r="M23" s="599"/>
      <c r="N23" s="599"/>
      <c r="O23" s="599"/>
      <c r="P23" s="599"/>
      <c r="Q23" s="599"/>
      <c r="R23" s="599"/>
      <c r="S23" s="599"/>
      <c r="T23" s="599"/>
      <c r="U23" s="599"/>
      <c r="V23" s="599"/>
      <c r="W23" s="599"/>
      <c r="X23" s="599"/>
      <c r="Y23" s="599"/>
      <c r="Z23" s="599"/>
      <c r="AA23" s="599"/>
      <c r="AB23" s="599"/>
      <c r="AC23" s="38"/>
      <c r="AD23" s="600"/>
      <c r="AE23" s="600"/>
      <c r="AF23" s="40"/>
      <c r="AG23" s="40"/>
      <c r="AH23" s="40"/>
      <c r="AI23" s="38"/>
      <c r="AJ23" s="38"/>
      <c r="AK23" s="38"/>
      <c r="AL23" s="40"/>
      <c r="AM23" s="40"/>
      <c r="AN23" s="40"/>
      <c r="AO23" s="73"/>
      <c r="AP23" s="73"/>
      <c r="AQ23" s="73"/>
      <c r="AR23" s="274"/>
    </row>
    <row r="24" spans="1:44" ht="15" customHeight="1">
      <c r="A24" s="294"/>
      <c r="B24" s="73"/>
      <c r="C24" s="73"/>
      <c r="D24" s="73"/>
      <c r="E24" s="73"/>
      <c r="F24" s="73"/>
      <c r="G24" s="73"/>
      <c r="H24" s="73"/>
      <c r="I24" s="73"/>
      <c r="J24" s="73"/>
      <c r="K24" s="73"/>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40"/>
      <c r="AM24" s="40"/>
      <c r="AN24" s="40"/>
      <c r="AO24" s="73"/>
      <c r="AP24" s="73"/>
      <c r="AQ24" s="73"/>
      <c r="AR24" s="274"/>
    </row>
    <row r="25" spans="1:44" ht="12" customHeight="1">
      <c r="A25" s="294"/>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274"/>
    </row>
    <row r="26" spans="1:44" ht="15" customHeight="1">
      <c r="A26" s="294"/>
      <c r="B26" s="73"/>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601" t="s">
        <v>71</v>
      </c>
      <c r="AH26" s="601"/>
      <c r="AI26" s="601"/>
      <c r="AJ26" s="601"/>
      <c r="AK26" s="601"/>
      <c r="AL26" s="601"/>
      <c r="AM26" s="601"/>
      <c r="AN26" s="601"/>
      <c r="AO26" s="601"/>
      <c r="AP26" s="601"/>
      <c r="AQ26" s="601"/>
      <c r="AR26" s="79"/>
    </row>
    <row r="27" spans="1:44" ht="12" customHeight="1">
      <c r="A27" s="294"/>
      <c r="B27" s="73"/>
      <c r="C27" s="73"/>
      <c r="D27" s="73"/>
      <c r="E27" s="73"/>
      <c r="F27" s="73"/>
      <c r="G27" s="73"/>
      <c r="H27" s="73"/>
      <c r="I27" s="73"/>
      <c r="J27" s="73"/>
      <c r="K27" s="73"/>
      <c r="L27" s="599"/>
      <c r="M27" s="599"/>
      <c r="N27" s="599"/>
      <c r="O27" s="599"/>
      <c r="P27" s="599"/>
      <c r="Q27" s="599"/>
      <c r="R27" s="599"/>
      <c r="S27" s="599"/>
      <c r="T27" s="599"/>
      <c r="U27" s="599"/>
      <c r="V27" s="599"/>
      <c r="W27" s="599"/>
      <c r="X27" s="599"/>
      <c r="Y27" s="599"/>
      <c r="Z27" s="599"/>
      <c r="AA27" s="599"/>
      <c r="AB27" s="599"/>
      <c r="AC27" s="599"/>
      <c r="AD27" s="599"/>
      <c r="AE27" s="599"/>
      <c r="AF27" s="599"/>
      <c r="AG27" s="599"/>
      <c r="AH27" s="599"/>
      <c r="AI27" s="599"/>
      <c r="AJ27" s="73"/>
      <c r="AK27" s="73"/>
      <c r="AL27" s="73"/>
      <c r="AM27" s="73"/>
      <c r="AN27" s="73"/>
      <c r="AO27" s="73"/>
      <c r="AP27" s="73"/>
      <c r="AQ27" s="73"/>
      <c r="AR27" s="274"/>
    </row>
    <row r="28" spans="1:44" ht="15" customHeight="1">
      <c r="A28" s="294"/>
      <c r="B28" s="628" t="s">
        <v>24</v>
      </c>
      <c r="C28" s="628"/>
      <c r="D28" s="420" t="s">
        <v>25</v>
      </c>
      <c r="E28" s="420"/>
      <c r="F28" s="420"/>
      <c r="G28" s="420"/>
      <c r="H28" s="420"/>
      <c r="I28" s="39" t="s">
        <v>17</v>
      </c>
      <c r="J28" s="73"/>
      <c r="K28" s="73"/>
      <c r="L28" s="599"/>
      <c r="M28" s="599"/>
      <c r="N28" s="599"/>
      <c r="O28" s="599"/>
      <c r="P28" s="599"/>
      <c r="Q28" s="599"/>
      <c r="R28" s="599"/>
      <c r="S28" s="599"/>
      <c r="T28" s="599"/>
      <c r="U28" s="599"/>
      <c r="V28" s="599"/>
      <c r="W28" s="599"/>
      <c r="X28" s="599"/>
      <c r="Y28" s="599"/>
      <c r="Z28" s="599"/>
      <c r="AA28" s="599"/>
      <c r="AB28" s="599"/>
      <c r="AC28" s="599"/>
      <c r="AD28" s="599"/>
      <c r="AE28" s="599"/>
      <c r="AF28" s="599"/>
      <c r="AG28" s="599"/>
      <c r="AH28" s="599"/>
      <c r="AI28" s="599"/>
      <c r="AJ28" s="38"/>
      <c r="AK28" s="38"/>
      <c r="AL28" s="38"/>
      <c r="AM28" s="38"/>
      <c r="AN28" s="38"/>
      <c r="AO28" s="38"/>
      <c r="AP28" s="38"/>
      <c r="AQ28" s="38"/>
      <c r="AR28" s="274"/>
    </row>
    <row r="29" spans="1:44" ht="15" customHeight="1">
      <c r="A29" s="294"/>
      <c r="B29" s="628"/>
      <c r="C29" s="628"/>
      <c r="D29" s="73"/>
      <c r="E29" s="73"/>
      <c r="F29" s="73"/>
      <c r="G29" s="73"/>
      <c r="H29" s="73"/>
      <c r="I29" s="73"/>
      <c r="J29" s="73"/>
      <c r="K29" s="73"/>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274"/>
    </row>
    <row r="30" spans="1:44" ht="15" customHeight="1">
      <c r="A30" s="294"/>
      <c r="B30" s="628"/>
      <c r="C30" s="628"/>
      <c r="D30" s="420" t="s">
        <v>26</v>
      </c>
      <c r="E30" s="420"/>
      <c r="F30" s="420"/>
      <c r="G30" s="420"/>
      <c r="H30" s="420"/>
      <c r="I30" s="73"/>
      <c r="J30" s="73"/>
      <c r="K30" s="73"/>
      <c r="L30" s="599"/>
      <c r="M30" s="599"/>
      <c r="N30" s="599"/>
      <c r="O30" s="599"/>
      <c r="P30" s="599"/>
      <c r="Q30" s="599"/>
      <c r="R30" s="599"/>
      <c r="S30" s="599"/>
      <c r="T30" s="599"/>
      <c r="U30" s="599"/>
      <c r="V30" s="599"/>
      <c r="W30" s="599"/>
      <c r="X30" s="599"/>
      <c r="Y30" s="599"/>
      <c r="Z30" s="599"/>
      <c r="AA30" s="599"/>
      <c r="AB30" s="599"/>
      <c r="AC30" s="38"/>
      <c r="AD30" s="600" t="s">
        <v>3</v>
      </c>
      <c r="AE30" s="600"/>
      <c r="AG30" s="40"/>
      <c r="AH30" s="40"/>
      <c r="AI30" s="73"/>
      <c r="AJ30" s="73"/>
      <c r="AK30" s="73"/>
      <c r="AL30" s="73"/>
      <c r="AM30" s="73"/>
      <c r="AN30" s="73"/>
      <c r="AO30" s="73"/>
      <c r="AP30" s="73"/>
      <c r="AQ30" s="73"/>
      <c r="AR30" s="274"/>
    </row>
    <row r="31" spans="1:44" ht="15" customHeight="1">
      <c r="A31" s="294"/>
      <c r="B31" s="73"/>
      <c r="C31" s="73"/>
      <c r="D31" s="73"/>
      <c r="E31" s="73"/>
      <c r="F31" s="73"/>
      <c r="G31" s="73"/>
      <c r="H31" s="73"/>
      <c r="I31" s="39" t="s">
        <v>13</v>
      </c>
      <c r="J31" s="73"/>
      <c r="K31" s="73"/>
      <c r="L31" s="599"/>
      <c r="M31" s="599"/>
      <c r="N31" s="599"/>
      <c r="O31" s="599"/>
      <c r="P31" s="599"/>
      <c r="Q31" s="599"/>
      <c r="R31" s="599"/>
      <c r="S31" s="599"/>
      <c r="T31" s="599"/>
      <c r="U31" s="599"/>
      <c r="V31" s="599"/>
      <c r="W31" s="599"/>
      <c r="X31" s="599"/>
      <c r="Y31" s="599"/>
      <c r="Z31" s="599"/>
      <c r="AA31" s="599"/>
      <c r="AB31" s="599"/>
      <c r="AC31" s="38"/>
      <c r="AD31" s="600"/>
      <c r="AE31" s="600"/>
      <c r="AF31" s="40"/>
      <c r="AG31" s="40"/>
      <c r="AH31" s="40"/>
      <c r="AI31" s="38"/>
      <c r="AJ31" s="38"/>
      <c r="AK31" s="38"/>
      <c r="AL31" s="40"/>
      <c r="AM31" s="40"/>
      <c r="AN31" s="40"/>
      <c r="AO31" s="73"/>
      <c r="AP31" s="73"/>
      <c r="AQ31" s="73"/>
      <c r="AR31" s="274"/>
    </row>
    <row r="32" spans="1:44" ht="15" customHeight="1">
      <c r="A32" s="294"/>
      <c r="B32" s="73"/>
      <c r="C32" s="73"/>
      <c r="D32" s="73"/>
      <c r="E32" s="73"/>
      <c r="F32" s="73"/>
      <c r="G32" s="73"/>
      <c r="H32" s="73"/>
      <c r="I32" s="73"/>
      <c r="J32" s="73"/>
      <c r="K32" s="73"/>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40"/>
      <c r="AM32" s="40"/>
      <c r="AN32" s="40"/>
      <c r="AO32" s="73"/>
      <c r="AP32" s="73"/>
      <c r="AQ32" s="73"/>
      <c r="AR32" s="274"/>
    </row>
    <row r="33" spans="1:44" ht="12" customHeight="1">
      <c r="A33" s="294"/>
      <c r="B33" s="73"/>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274"/>
    </row>
    <row r="34" spans="1:44" ht="15" customHeight="1">
      <c r="A34" s="294"/>
      <c r="B34" s="73"/>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601" t="s">
        <v>71</v>
      </c>
      <c r="AH34" s="601"/>
      <c r="AI34" s="601"/>
      <c r="AJ34" s="601"/>
      <c r="AK34" s="601"/>
      <c r="AL34" s="601"/>
      <c r="AM34" s="601"/>
      <c r="AN34" s="601"/>
      <c r="AO34" s="601"/>
      <c r="AP34" s="601"/>
      <c r="AQ34" s="601"/>
      <c r="AR34" s="79"/>
    </row>
    <row r="35" spans="1:44" ht="12" customHeight="1">
      <c r="A35" s="294"/>
      <c r="B35" s="73"/>
      <c r="C35" s="73"/>
      <c r="D35" s="73"/>
      <c r="E35" s="73"/>
      <c r="F35" s="73"/>
      <c r="G35" s="73"/>
      <c r="H35" s="73"/>
      <c r="I35" s="73"/>
      <c r="J35" s="73"/>
      <c r="K35" s="73"/>
      <c r="L35" s="599"/>
      <c r="M35" s="599"/>
      <c r="N35" s="599"/>
      <c r="O35" s="599"/>
      <c r="P35" s="599"/>
      <c r="Q35" s="599"/>
      <c r="R35" s="599"/>
      <c r="S35" s="599"/>
      <c r="T35" s="599"/>
      <c r="U35" s="599"/>
      <c r="V35" s="599"/>
      <c r="W35" s="599"/>
      <c r="X35" s="599"/>
      <c r="Y35" s="599"/>
      <c r="Z35" s="599"/>
      <c r="AA35" s="599"/>
      <c r="AB35" s="599"/>
      <c r="AC35" s="599"/>
      <c r="AD35" s="599"/>
      <c r="AE35" s="599"/>
      <c r="AF35" s="599"/>
      <c r="AG35" s="599"/>
      <c r="AH35" s="599"/>
      <c r="AI35" s="599"/>
      <c r="AJ35" s="73"/>
      <c r="AK35" s="73"/>
      <c r="AL35" s="73"/>
      <c r="AM35" s="73"/>
      <c r="AN35" s="73"/>
      <c r="AO35" s="73"/>
      <c r="AP35" s="73"/>
      <c r="AQ35" s="73"/>
      <c r="AR35" s="274"/>
    </row>
    <row r="36" spans="1:44" ht="15" customHeight="1">
      <c r="A36" s="294"/>
      <c r="B36" s="628" t="s">
        <v>24</v>
      </c>
      <c r="C36" s="628"/>
      <c r="D36" s="420" t="s">
        <v>25</v>
      </c>
      <c r="E36" s="420"/>
      <c r="F36" s="420"/>
      <c r="G36" s="420"/>
      <c r="H36" s="420"/>
      <c r="I36" s="39" t="s">
        <v>17</v>
      </c>
      <c r="J36" s="73"/>
      <c r="K36" s="73"/>
      <c r="L36" s="599"/>
      <c r="M36" s="599"/>
      <c r="N36" s="599"/>
      <c r="O36" s="599"/>
      <c r="P36" s="599"/>
      <c r="Q36" s="599"/>
      <c r="R36" s="599"/>
      <c r="S36" s="599"/>
      <c r="T36" s="599"/>
      <c r="U36" s="599"/>
      <c r="V36" s="599"/>
      <c r="W36" s="599"/>
      <c r="X36" s="599"/>
      <c r="Y36" s="599"/>
      <c r="Z36" s="599"/>
      <c r="AA36" s="599"/>
      <c r="AB36" s="599"/>
      <c r="AC36" s="599"/>
      <c r="AD36" s="599"/>
      <c r="AE36" s="599"/>
      <c r="AF36" s="599"/>
      <c r="AG36" s="599"/>
      <c r="AH36" s="599"/>
      <c r="AI36" s="599"/>
      <c r="AJ36" s="38"/>
      <c r="AK36" s="38"/>
      <c r="AL36" s="38"/>
      <c r="AM36" s="38"/>
      <c r="AN36" s="38"/>
      <c r="AO36" s="38"/>
      <c r="AP36" s="38"/>
      <c r="AQ36" s="38"/>
      <c r="AR36" s="274"/>
    </row>
    <row r="37" spans="1:44" ht="15" customHeight="1">
      <c r="A37" s="294"/>
      <c r="B37" s="628"/>
      <c r="C37" s="628"/>
      <c r="D37" s="73"/>
      <c r="E37" s="73"/>
      <c r="F37" s="73"/>
      <c r="G37" s="73"/>
      <c r="H37" s="73"/>
      <c r="I37" s="73"/>
      <c r="J37" s="73"/>
      <c r="K37" s="73"/>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274"/>
    </row>
    <row r="38" spans="1:44" ht="15" customHeight="1">
      <c r="A38" s="294"/>
      <c r="B38" s="628"/>
      <c r="C38" s="628"/>
      <c r="D38" s="420" t="s">
        <v>26</v>
      </c>
      <c r="E38" s="420"/>
      <c r="F38" s="420"/>
      <c r="G38" s="420"/>
      <c r="H38" s="420"/>
      <c r="I38" s="73"/>
      <c r="J38" s="73"/>
      <c r="K38" s="73"/>
      <c r="L38" s="599"/>
      <c r="M38" s="599"/>
      <c r="N38" s="599"/>
      <c r="O38" s="599"/>
      <c r="P38" s="599"/>
      <c r="Q38" s="599"/>
      <c r="R38" s="599"/>
      <c r="S38" s="599"/>
      <c r="T38" s="599"/>
      <c r="U38" s="599"/>
      <c r="V38" s="599"/>
      <c r="W38" s="599"/>
      <c r="X38" s="599"/>
      <c r="Y38" s="599"/>
      <c r="Z38" s="599"/>
      <c r="AA38" s="599"/>
      <c r="AB38" s="599"/>
      <c r="AC38" s="38"/>
      <c r="AD38" s="600" t="s">
        <v>3</v>
      </c>
      <c r="AE38" s="600"/>
      <c r="AG38" s="40"/>
      <c r="AH38" s="40"/>
      <c r="AI38" s="73"/>
      <c r="AJ38" s="73"/>
      <c r="AK38" s="73"/>
      <c r="AL38" s="73"/>
      <c r="AM38" s="73"/>
      <c r="AN38" s="73"/>
      <c r="AO38" s="73"/>
      <c r="AP38" s="73"/>
      <c r="AQ38" s="73"/>
      <c r="AR38" s="274"/>
    </row>
    <row r="39" spans="1:44" ht="15" customHeight="1">
      <c r="A39" s="294"/>
      <c r="B39" s="73"/>
      <c r="C39" s="73"/>
      <c r="D39" s="73"/>
      <c r="E39" s="73"/>
      <c r="F39" s="73"/>
      <c r="G39" s="73"/>
      <c r="H39" s="73"/>
      <c r="I39" s="39" t="s">
        <v>13</v>
      </c>
      <c r="J39" s="73"/>
      <c r="K39" s="73"/>
      <c r="L39" s="599"/>
      <c r="M39" s="599"/>
      <c r="N39" s="599"/>
      <c r="O39" s="599"/>
      <c r="P39" s="599"/>
      <c r="Q39" s="599"/>
      <c r="R39" s="599"/>
      <c r="S39" s="599"/>
      <c r="T39" s="599"/>
      <c r="U39" s="599"/>
      <c r="V39" s="599"/>
      <c r="W39" s="599"/>
      <c r="X39" s="599"/>
      <c r="Y39" s="599"/>
      <c r="Z39" s="599"/>
      <c r="AA39" s="599"/>
      <c r="AB39" s="599"/>
      <c r="AC39" s="38"/>
      <c r="AD39" s="600"/>
      <c r="AE39" s="600"/>
      <c r="AF39" s="40"/>
      <c r="AG39" s="40"/>
      <c r="AH39" s="40"/>
      <c r="AI39" s="38"/>
      <c r="AJ39" s="38"/>
      <c r="AK39" s="38"/>
      <c r="AL39" s="40"/>
      <c r="AM39" s="40"/>
      <c r="AN39" s="40"/>
      <c r="AO39" s="73"/>
      <c r="AP39" s="73"/>
      <c r="AQ39" s="73"/>
      <c r="AR39" s="274"/>
    </row>
    <row r="40" spans="1:44" ht="15" customHeight="1">
      <c r="A40" s="294"/>
      <c r="B40" s="73"/>
      <c r="C40" s="73"/>
      <c r="D40" s="73"/>
      <c r="E40" s="73"/>
      <c r="F40" s="73"/>
      <c r="G40" s="73"/>
      <c r="H40" s="73"/>
      <c r="I40" s="73"/>
      <c r="J40" s="73"/>
      <c r="K40" s="73"/>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40"/>
      <c r="AM40" s="40"/>
      <c r="AN40" s="40"/>
      <c r="AO40" s="73"/>
      <c r="AP40" s="73"/>
      <c r="AQ40" s="73"/>
      <c r="AR40" s="274"/>
    </row>
    <row r="41" spans="1:44" ht="12" customHeight="1">
      <c r="A41" s="294"/>
      <c r="B41" s="73"/>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274"/>
    </row>
    <row r="42" spans="1:44" ht="15" customHeight="1">
      <c r="A42" s="294"/>
      <c r="B42" s="73"/>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601" t="s">
        <v>71</v>
      </c>
      <c r="AH42" s="601"/>
      <c r="AI42" s="601"/>
      <c r="AJ42" s="601"/>
      <c r="AK42" s="601"/>
      <c r="AL42" s="601"/>
      <c r="AM42" s="601"/>
      <c r="AN42" s="601"/>
      <c r="AO42" s="601"/>
      <c r="AP42" s="601"/>
      <c r="AQ42" s="601"/>
      <c r="AR42" s="79"/>
    </row>
    <row r="43" spans="1:44" ht="12" customHeight="1">
      <c r="A43" s="294"/>
      <c r="B43" s="73"/>
      <c r="C43" s="73"/>
      <c r="D43" s="73"/>
      <c r="E43" s="73"/>
      <c r="F43" s="73"/>
      <c r="G43" s="73"/>
      <c r="H43" s="73"/>
      <c r="I43" s="73"/>
      <c r="J43" s="73"/>
      <c r="K43" s="73"/>
      <c r="L43" s="599"/>
      <c r="M43" s="599"/>
      <c r="N43" s="599"/>
      <c r="O43" s="599"/>
      <c r="P43" s="599"/>
      <c r="Q43" s="599"/>
      <c r="R43" s="599"/>
      <c r="S43" s="599"/>
      <c r="T43" s="599"/>
      <c r="U43" s="599"/>
      <c r="V43" s="599"/>
      <c r="W43" s="599"/>
      <c r="X43" s="599"/>
      <c r="Y43" s="599"/>
      <c r="Z43" s="599"/>
      <c r="AA43" s="599"/>
      <c r="AB43" s="599"/>
      <c r="AC43" s="599"/>
      <c r="AD43" s="599"/>
      <c r="AE43" s="599"/>
      <c r="AF43" s="599"/>
      <c r="AG43" s="599"/>
      <c r="AH43" s="599"/>
      <c r="AI43" s="599"/>
      <c r="AJ43" s="73"/>
      <c r="AK43" s="73"/>
      <c r="AL43" s="73"/>
      <c r="AM43" s="73"/>
      <c r="AN43" s="73"/>
      <c r="AO43" s="73"/>
      <c r="AP43" s="73"/>
      <c r="AQ43" s="73"/>
      <c r="AR43" s="274"/>
    </row>
    <row r="44" spans="1:44" ht="15" customHeight="1">
      <c r="A44" s="294"/>
      <c r="B44" s="628" t="s">
        <v>24</v>
      </c>
      <c r="C44" s="628"/>
      <c r="D44" s="420" t="s">
        <v>25</v>
      </c>
      <c r="E44" s="420"/>
      <c r="F44" s="420"/>
      <c r="G44" s="420"/>
      <c r="H44" s="420"/>
      <c r="I44" s="39" t="s">
        <v>17</v>
      </c>
      <c r="J44" s="73"/>
      <c r="K44" s="73"/>
      <c r="L44" s="599"/>
      <c r="M44" s="599"/>
      <c r="N44" s="599"/>
      <c r="O44" s="599"/>
      <c r="P44" s="599"/>
      <c r="Q44" s="599"/>
      <c r="R44" s="599"/>
      <c r="S44" s="599"/>
      <c r="T44" s="599"/>
      <c r="U44" s="599"/>
      <c r="V44" s="599"/>
      <c r="W44" s="599"/>
      <c r="X44" s="599"/>
      <c r="Y44" s="599"/>
      <c r="Z44" s="599"/>
      <c r="AA44" s="599"/>
      <c r="AB44" s="599"/>
      <c r="AC44" s="599"/>
      <c r="AD44" s="599"/>
      <c r="AE44" s="599"/>
      <c r="AF44" s="599"/>
      <c r="AG44" s="599"/>
      <c r="AH44" s="599"/>
      <c r="AI44" s="599"/>
      <c r="AJ44" s="38"/>
      <c r="AK44" s="38"/>
      <c r="AL44" s="38"/>
      <c r="AM44" s="38"/>
      <c r="AN44" s="38"/>
      <c r="AO44" s="38"/>
      <c r="AP44" s="38"/>
      <c r="AQ44" s="38"/>
      <c r="AR44" s="274"/>
    </row>
    <row r="45" spans="1:44" ht="15" customHeight="1">
      <c r="A45" s="294"/>
      <c r="B45" s="628"/>
      <c r="C45" s="628"/>
      <c r="D45" s="73"/>
      <c r="E45" s="73"/>
      <c r="F45" s="73"/>
      <c r="G45" s="73"/>
      <c r="H45" s="73"/>
      <c r="I45" s="73"/>
      <c r="J45" s="73"/>
      <c r="K45" s="73"/>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274"/>
    </row>
    <row r="46" spans="1:44" ht="15" customHeight="1">
      <c r="A46" s="294"/>
      <c r="B46" s="628"/>
      <c r="C46" s="628"/>
      <c r="D46" s="420" t="s">
        <v>26</v>
      </c>
      <c r="E46" s="420"/>
      <c r="F46" s="420"/>
      <c r="G46" s="420"/>
      <c r="H46" s="420"/>
      <c r="I46" s="73"/>
      <c r="J46" s="73"/>
      <c r="K46" s="73"/>
      <c r="L46" s="599"/>
      <c r="M46" s="599"/>
      <c r="N46" s="599"/>
      <c r="O46" s="599"/>
      <c r="P46" s="599"/>
      <c r="Q46" s="599"/>
      <c r="R46" s="599"/>
      <c r="S46" s="599"/>
      <c r="T46" s="599"/>
      <c r="U46" s="599"/>
      <c r="V46" s="599"/>
      <c r="W46" s="599"/>
      <c r="X46" s="599"/>
      <c r="Y46" s="599"/>
      <c r="Z46" s="599"/>
      <c r="AA46" s="599"/>
      <c r="AB46" s="599"/>
      <c r="AC46" s="38"/>
      <c r="AD46" s="600" t="s">
        <v>3</v>
      </c>
      <c r="AE46" s="600"/>
      <c r="AG46" s="40"/>
      <c r="AH46" s="40"/>
      <c r="AI46" s="73"/>
      <c r="AJ46" s="73"/>
      <c r="AK46" s="73"/>
      <c r="AL46" s="73"/>
      <c r="AM46" s="73"/>
      <c r="AN46" s="73"/>
      <c r="AO46" s="73"/>
      <c r="AP46" s="73"/>
      <c r="AQ46" s="73"/>
      <c r="AR46" s="274"/>
    </row>
    <row r="47" spans="1:44" ht="15" customHeight="1">
      <c r="A47" s="294"/>
      <c r="B47" s="73"/>
      <c r="C47" s="73"/>
      <c r="D47" s="73"/>
      <c r="E47" s="73"/>
      <c r="F47" s="73"/>
      <c r="G47" s="73"/>
      <c r="H47" s="73"/>
      <c r="I47" s="39" t="s">
        <v>13</v>
      </c>
      <c r="J47" s="73"/>
      <c r="K47" s="73"/>
      <c r="L47" s="599"/>
      <c r="M47" s="599"/>
      <c r="N47" s="599"/>
      <c r="O47" s="599"/>
      <c r="P47" s="599"/>
      <c r="Q47" s="599"/>
      <c r="R47" s="599"/>
      <c r="S47" s="599"/>
      <c r="T47" s="599"/>
      <c r="U47" s="599"/>
      <c r="V47" s="599"/>
      <c r="W47" s="599"/>
      <c r="X47" s="599"/>
      <c r="Y47" s="599"/>
      <c r="Z47" s="599"/>
      <c r="AA47" s="599"/>
      <c r="AB47" s="599"/>
      <c r="AC47" s="38"/>
      <c r="AD47" s="600"/>
      <c r="AE47" s="600"/>
      <c r="AF47" s="40"/>
      <c r="AG47" s="40"/>
      <c r="AH47" s="40"/>
      <c r="AI47" s="38"/>
      <c r="AJ47" s="38"/>
      <c r="AK47" s="38"/>
      <c r="AL47" s="40"/>
      <c r="AM47" s="40"/>
      <c r="AN47" s="40"/>
      <c r="AO47" s="73"/>
      <c r="AP47" s="73"/>
      <c r="AQ47" s="73"/>
      <c r="AR47" s="274"/>
    </row>
    <row r="48" spans="1:44" ht="15" customHeight="1">
      <c r="A48" s="294"/>
      <c r="B48" s="73"/>
      <c r="C48" s="73"/>
      <c r="D48" s="73"/>
      <c r="E48" s="73"/>
      <c r="F48" s="73"/>
      <c r="G48" s="73"/>
      <c r="H48" s="73"/>
      <c r="I48" s="73"/>
      <c r="J48" s="73"/>
      <c r="K48" s="73"/>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40"/>
      <c r="AM48" s="40"/>
      <c r="AN48" s="40"/>
      <c r="AO48" s="73"/>
      <c r="AP48" s="73"/>
      <c r="AQ48" s="73"/>
      <c r="AR48" s="274"/>
    </row>
    <row r="49" spans="1:44" ht="12" customHeight="1">
      <c r="A49" s="294"/>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274"/>
    </row>
    <row r="50" spans="1:44" ht="15" customHeight="1">
      <c r="A50" s="294"/>
      <c r="B50" s="73"/>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601" t="s">
        <v>71</v>
      </c>
      <c r="AH50" s="601"/>
      <c r="AI50" s="601"/>
      <c r="AJ50" s="601"/>
      <c r="AK50" s="601"/>
      <c r="AL50" s="601"/>
      <c r="AM50" s="601"/>
      <c r="AN50" s="601"/>
      <c r="AO50" s="601"/>
      <c r="AP50" s="601"/>
      <c r="AQ50" s="601"/>
      <c r="AR50" s="79"/>
    </row>
    <row r="51" spans="1:44" ht="12" customHeight="1">
      <c r="A51" s="294"/>
      <c r="B51" s="73"/>
      <c r="C51" s="73"/>
      <c r="D51" s="73"/>
      <c r="E51" s="73"/>
      <c r="F51" s="73"/>
      <c r="G51" s="73"/>
      <c r="H51" s="73"/>
      <c r="I51" s="73"/>
      <c r="J51" s="73"/>
      <c r="K51" s="73"/>
      <c r="L51" s="599"/>
      <c r="M51" s="599"/>
      <c r="N51" s="599"/>
      <c r="O51" s="599"/>
      <c r="P51" s="599"/>
      <c r="Q51" s="599"/>
      <c r="R51" s="599"/>
      <c r="S51" s="599"/>
      <c r="T51" s="599"/>
      <c r="U51" s="599"/>
      <c r="V51" s="599"/>
      <c r="W51" s="599"/>
      <c r="X51" s="599"/>
      <c r="Y51" s="599"/>
      <c r="Z51" s="599"/>
      <c r="AA51" s="599"/>
      <c r="AB51" s="599"/>
      <c r="AC51" s="599"/>
      <c r="AD51" s="599"/>
      <c r="AE51" s="599"/>
      <c r="AF51" s="599"/>
      <c r="AG51" s="599"/>
      <c r="AH51" s="599"/>
      <c r="AI51" s="599"/>
      <c r="AJ51" s="73"/>
      <c r="AK51" s="73"/>
      <c r="AL51" s="73"/>
      <c r="AM51" s="73"/>
      <c r="AN51" s="73"/>
      <c r="AO51" s="73"/>
      <c r="AP51" s="73"/>
      <c r="AQ51" s="73"/>
      <c r="AR51" s="274"/>
    </row>
    <row r="52" spans="1:44" ht="15" customHeight="1">
      <c r="A52" s="294"/>
      <c r="B52" s="628" t="s">
        <v>24</v>
      </c>
      <c r="C52" s="628"/>
      <c r="D52" s="420" t="s">
        <v>25</v>
      </c>
      <c r="E52" s="420"/>
      <c r="F52" s="420"/>
      <c r="G52" s="420"/>
      <c r="H52" s="420"/>
      <c r="I52" s="39" t="s">
        <v>17</v>
      </c>
      <c r="J52" s="73"/>
      <c r="K52" s="73"/>
      <c r="L52" s="599"/>
      <c r="M52" s="599"/>
      <c r="N52" s="599"/>
      <c r="O52" s="599"/>
      <c r="P52" s="599"/>
      <c r="Q52" s="599"/>
      <c r="R52" s="599"/>
      <c r="S52" s="599"/>
      <c r="T52" s="599"/>
      <c r="U52" s="599"/>
      <c r="V52" s="599"/>
      <c r="W52" s="599"/>
      <c r="X52" s="599"/>
      <c r="Y52" s="599"/>
      <c r="Z52" s="599"/>
      <c r="AA52" s="599"/>
      <c r="AB52" s="599"/>
      <c r="AC52" s="599"/>
      <c r="AD52" s="599"/>
      <c r="AE52" s="599"/>
      <c r="AF52" s="599"/>
      <c r="AG52" s="599"/>
      <c r="AH52" s="599"/>
      <c r="AI52" s="599"/>
      <c r="AJ52" s="38"/>
      <c r="AK52" s="38"/>
      <c r="AL52" s="38"/>
      <c r="AM52" s="38"/>
      <c r="AN52" s="38"/>
      <c r="AO52" s="38"/>
      <c r="AP52" s="38"/>
      <c r="AQ52" s="38"/>
      <c r="AR52" s="274"/>
    </row>
    <row r="53" spans="1:44" ht="15" customHeight="1">
      <c r="A53" s="294"/>
      <c r="B53" s="628"/>
      <c r="C53" s="628"/>
      <c r="D53" s="73"/>
      <c r="E53" s="73"/>
      <c r="F53" s="73"/>
      <c r="G53" s="73"/>
      <c r="H53" s="73"/>
      <c r="I53" s="73"/>
      <c r="J53" s="73"/>
      <c r="K53" s="73"/>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274"/>
    </row>
    <row r="54" spans="1:44" ht="15" customHeight="1">
      <c r="A54" s="294"/>
      <c r="B54" s="628"/>
      <c r="C54" s="628"/>
      <c r="D54" s="420" t="s">
        <v>26</v>
      </c>
      <c r="E54" s="420"/>
      <c r="F54" s="420"/>
      <c r="G54" s="420"/>
      <c r="H54" s="420"/>
      <c r="I54" s="73"/>
      <c r="J54" s="73"/>
      <c r="K54" s="73"/>
      <c r="L54" s="599"/>
      <c r="M54" s="599"/>
      <c r="N54" s="599"/>
      <c r="O54" s="599"/>
      <c r="P54" s="599"/>
      <c r="Q54" s="599"/>
      <c r="R54" s="599"/>
      <c r="S54" s="599"/>
      <c r="T54" s="599"/>
      <c r="U54" s="599"/>
      <c r="V54" s="599"/>
      <c r="W54" s="599"/>
      <c r="X54" s="599"/>
      <c r="Y54" s="599"/>
      <c r="Z54" s="599"/>
      <c r="AA54" s="599"/>
      <c r="AB54" s="599"/>
      <c r="AC54" s="38"/>
      <c r="AD54" s="600" t="s">
        <v>3</v>
      </c>
      <c r="AE54" s="600"/>
      <c r="AG54" s="40"/>
      <c r="AH54" s="40"/>
      <c r="AI54" s="73"/>
      <c r="AJ54" s="73"/>
      <c r="AK54" s="73"/>
      <c r="AL54" s="73"/>
      <c r="AM54" s="73"/>
      <c r="AN54" s="73"/>
      <c r="AO54" s="73"/>
      <c r="AP54" s="73"/>
      <c r="AQ54" s="73"/>
      <c r="AR54" s="274"/>
    </row>
    <row r="55" spans="1:44" ht="15" customHeight="1">
      <c r="A55" s="294"/>
      <c r="B55" s="73"/>
      <c r="C55" s="73"/>
      <c r="D55" s="73"/>
      <c r="E55" s="73"/>
      <c r="F55" s="73"/>
      <c r="G55" s="73"/>
      <c r="H55" s="73"/>
      <c r="I55" s="39" t="s">
        <v>13</v>
      </c>
      <c r="J55" s="73"/>
      <c r="K55" s="73"/>
      <c r="L55" s="599"/>
      <c r="M55" s="599"/>
      <c r="N55" s="599"/>
      <c r="O55" s="599"/>
      <c r="P55" s="599"/>
      <c r="Q55" s="599"/>
      <c r="R55" s="599"/>
      <c r="S55" s="599"/>
      <c r="T55" s="599"/>
      <c r="U55" s="599"/>
      <c r="V55" s="599"/>
      <c r="W55" s="599"/>
      <c r="X55" s="599"/>
      <c r="Y55" s="599"/>
      <c r="Z55" s="599"/>
      <c r="AA55" s="599"/>
      <c r="AB55" s="599"/>
      <c r="AC55" s="38"/>
      <c r="AD55" s="600"/>
      <c r="AE55" s="600"/>
      <c r="AF55" s="40"/>
      <c r="AG55" s="40"/>
      <c r="AH55" s="40"/>
      <c r="AI55" s="38"/>
      <c r="AJ55" s="38"/>
      <c r="AK55" s="38"/>
      <c r="AL55" s="40"/>
      <c r="AM55" s="40"/>
      <c r="AN55" s="40"/>
      <c r="AO55" s="73"/>
      <c r="AP55" s="73"/>
      <c r="AQ55" s="73"/>
      <c r="AR55" s="274"/>
    </row>
    <row r="56" spans="1:44" ht="15" customHeight="1">
      <c r="A56" s="294"/>
      <c r="B56" s="73"/>
      <c r="C56" s="73"/>
      <c r="D56" s="73"/>
      <c r="E56" s="73"/>
      <c r="F56" s="73"/>
      <c r="G56" s="73"/>
      <c r="H56" s="73"/>
      <c r="I56" s="73"/>
      <c r="J56" s="73"/>
      <c r="K56" s="73"/>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40"/>
      <c r="AM56" s="40"/>
      <c r="AN56" s="40"/>
      <c r="AO56" s="73"/>
      <c r="AP56" s="73"/>
      <c r="AQ56" s="73"/>
      <c r="AR56" s="274"/>
    </row>
    <row r="57" spans="1:44" ht="12" customHeight="1">
      <c r="A57" s="294"/>
      <c r="B57" s="73"/>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c r="AN57" s="73"/>
      <c r="AO57" s="73"/>
      <c r="AP57" s="73"/>
      <c r="AQ57" s="73"/>
      <c r="AR57" s="274"/>
    </row>
    <row r="58" spans="1:44" ht="15" customHeight="1">
      <c r="A58" s="294"/>
      <c r="B58" s="73"/>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601" t="s">
        <v>71</v>
      </c>
      <c r="AH58" s="601"/>
      <c r="AI58" s="601"/>
      <c r="AJ58" s="601"/>
      <c r="AK58" s="601"/>
      <c r="AL58" s="601"/>
      <c r="AM58" s="601"/>
      <c r="AN58" s="601"/>
      <c r="AO58" s="601"/>
      <c r="AP58" s="601"/>
      <c r="AQ58" s="601"/>
      <c r="AR58" s="79"/>
    </row>
    <row r="59" spans="1:44" ht="12" customHeight="1">
      <c r="A59" s="294"/>
      <c r="B59" s="73"/>
      <c r="C59" s="73"/>
      <c r="D59" s="73"/>
      <c r="E59" s="73"/>
      <c r="F59" s="73"/>
      <c r="G59" s="73"/>
      <c r="H59" s="73"/>
      <c r="I59" s="73"/>
      <c r="J59" s="73"/>
      <c r="K59" s="73"/>
      <c r="L59" s="599"/>
      <c r="M59" s="599"/>
      <c r="N59" s="599"/>
      <c r="O59" s="599"/>
      <c r="P59" s="599"/>
      <c r="Q59" s="599"/>
      <c r="R59" s="599"/>
      <c r="S59" s="599"/>
      <c r="T59" s="599"/>
      <c r="U59" s="599"/>
      <c r="V59" s="599"/>
      <c r="W59" s="599"/>
      <c r="X59" s="599"/>
      <c r="Y59" s="599"/>
      <c r="Z59" s="599"/>
      <c r="AA59" s="599"/>
      <c r="AB59" s="599"/>
      <c r="AC59" s="599"/>
      <c r="AD59" s="599"/>
      <c r="AE59" s="599"/>
      <c r="AF59" s="599"/>
      <c r="AG59" s="599"/>
      <c r="AH59" s="599"/>
      <c r="AI59" s="599"/>
      <c r="AJ59" s="73"/>
      <c r="AK59" s="73"/>
      <c r="AL59" s="73"/>
      <c r="AM59" s="73"/>
      <c r="AN59" s="73"/>
      <c r="AO59" s="73"/>
      <c r="AP59" s="73"/>
      <c r="AQ59" s="73"/>
      <c r="AR59" s="274"/>
    </row>
    <row r="60" spans="1:44" ht="15" customHeight="1">
      <c r="A60" s="294"/>
      <c r="B60" s="628" t="s">
        <v>24</v>
      </c>
      <c r="C60" s="628"/>
      <c r="D60" s="420" t="s">
        <v>25</v>
      </c>
      <c r="E60" s="420"/>
      <c r="F60" s="420"/>
      <c r="G60" s="420"/>
      <c r="H60" s="420"/>
      <c r="I60" s="39" t="s">
        <v>17</v>
      </c>
      <c r="J60" s="73"/>
      <c r="K60" s="73"/>
      <c r="L60" s="599"/>
      <c r="M60" s="599"/>
      <c r="N60" s="599"/>
      <c r="O60" s="599"/>
      <c r="P60" s="599"/>
      <c r="Q60" s="599"/>
      <c r="R60" s="599"/>
      <c r="S60" s="599"/>
      <c r="T60" s="599"/>
      <c r="U60" s="599"/>
      <c r="V60" s="599"/>
      <c r="W60" s="599"/>
      <c r="X60" s="599"/>
      <c r="Y60" s="599"/>
      <c r="Z60" s="599"/>
      <c r="AA60" s="599"/>
      <c r="AB60" s="599"/>
      <c r="AC60" s="599"/>
      <c r="AD60" s="599"/>
      <c r="AE60" s="599"/>
      <c r="AF60" s="599"/>
      <c r="AG60" s="599"/>
      <c r="AH60" s="599"/>
      <c r="AI60" s="599"/>
      <c r="AJ60" s="38"/>
      <c r="AK60" s="38"/>
      <c r="AL60" s="38"/>
      <c r="AM60" s="38"/>
      <c r="AN60" s="38"/>
      <c r="AO60" s="38"/>
      <c r="AP60" s="38"/>
      <c r="AQ60" s="38"/>
      <c r="AR60" s="274"/>
    </row>
    <row r="61" spans="1:44" ht="15" customHeight="1">
      <c r="A61" s="294"/>
      <c r="B61" s="628"/>
      <c r="C61" s="628"/>
      <c r="D61" s="73"/>
      <c r="E61" s="73"/>
      <c r="F61" s="73"/>
      <c r="G61" s="73"/>
      <c r="H61" s="73"/>
      <c r="I61" s="73"/>
      <c r="J61" s="73"/>
      <c r="K61" s="73"/>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274"/>
    </row>
    <row r="62" spans="1:44" ht="15" customHeight="1">
      <c r="A62" s="294"/>
      <c r="B62" s="628"/>
      <c r="C62" s="628"/>
      <c r="D62" s="420" t="s">
        <v>26</v>
      </c>
      <c r="E62" s="420"/>
      <c r="F62" s="420"/>
      <c r="G62" s="420"/>
      <c r="H62" s="420"/>
      <c r="I62" s="73"/>
      <c r="J62" s="73"/>
      <c r="K62" s="73"/>
      <c r="L62" s="599"/>
      <c r="M62" s="599"/>
      <c r="N62" s="599"/>
      <c r="O62" s="599"/>
      <c r="P62" s="599"/>
      <c r="Q62" s="599"/>
      <c r="R62" s="599"/>
      <c r="S62" s="599"/>
      <c r="T62" s="599"/>
      <c r="U62" s="599"/>
      <c r="V62" s="599"/>
      <c r="W62" s="599"/>
      <c r="X62" s="599"/>
      <c r="Y62" s="599"/>
      <c r="Z62" s="599"/>
      <c r="AA62" s="599"/>
      <c r="AB62" s="599"/>
      <c r="AC62" s="38"/>
      <c r="AD62" s="600" t="s">
        <v>3</v>
      </c>
      <c r="AE62" s="600"/>
      <c r="AG62" s="40"/>
      <c r="AH62" s="40"/>
      <c r="AI62" s="73"/>
      <c r="AJ62" s="73"/>
      <c r="AK62" s="73"/>
      <c r="AL62" s="73"/>
      <c r="AM62" s="73"/>
      <c r="AN62" s="73"/>
      <c r="AO62" s="73"/>
      <c r="AP62" s="73"/>
      <c r="AQ62" s="73"/>
      <c r="AR62" s="274"/>
    </row>
    <row r="63" spans="1:44" ht="15" customHeight="1">
      <c r="A63" s="294"/>
      <c r="B63" s="73"/>
      <c r="C63" s="73"/>
      <c r="D63" s="73"/>
      <c r="E63" s="73"/>
      <c r="F63" s="73"/>
      <c r="G63" s="73"/>
      <c r="H63" s="73"/>
      <c r="I63" s="39" t="s">
        <v>13</v>
      </c>
      <c r="J63" s="73"/>
      <c r="K63" s="73"/>
      <c r="L63" s="599"/>
      <c r="M63" s="599"/>
      <c r="N63" s="599"/>
      <c r="O63" s="599"/>
      <c r="P63" s="599"/>
      <c r="Q63" s="599"/>
      <c r="R63" s="599"/>
      <c r="S63" s="599"/>
      <c r="T63" s="599"/>
      <c r="U63" s="599"/>
      <c r="V63" s="599"/>
      <c r="W63" s="599"/>
      <c r="X63" s="599"/>
      <c r="Y63" s="599"/>
      <c r="Z63" s="599"/>
      <c r="AA63" s="599"/>
      <c r="AB63" s="599"/>
      <c r="AC63" s="38"/>
      <c r="AD63" s="600"/>
      <c r="AE63" s="600"/>
      <c r="AF63" s="40"/>
      <c r="AG63" s="40"/>
      <c r="AH63" s="40"/>
      <c r="AI63" s="38"/>
      <c r="AJ63" s="38"/>
      <c r="AK63" s="38"/>
      <c r="AL63" s="40"/>
      <c r="AM63" s="40"/>
      <c r="AN63" s="40"/>
      <c r="AO63" s="73"/>
      <c r="AP63" s="73"/>
      <c r="AQ63" s="73"/>
      <c r="AR63" s="274"/>
    </row>
    <row r="64" spans="1:44" ht="15" customHeight="1">
      <c r="A64" s="294"/>
      <c r="B64" s="73"/>
      <c r="C64" s="73"/>
      <c r="D64" s="73"/>
      <c r="E64" s="73"/>
      <c r="F64" s="73"/>
      <c r="G64" s="73"/>
      <c r="H64" s="73"/>
      <c r="I64" s="73"/>
      <c r="J64" s="73"/>
      <c r="K64" s="73"/>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40"/>
      <c r="AM64" s="40"/>
      <c r="AN64" s="40"/>
      <c r="AO64" s="73"/>
      <c r="AP64" s="73"/>
      <c r="AQ64" s="73"/>
      <c r="AR64" s="274"/>
    </row>
    <row r="65" spans="1:46" ht="12" customHeight="1">
      <c r="A65" s="294"/>
      <c r="B65" s="73"/>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c r="AJ65" s="73"/>
      <c r="AK65" s="73"/>
      <c r="AL65" s="73"/>
      <c r="AM65" s="73"/>
      <c r="AN65" s="73"/>
      <c r="AO65" s="73"/>
      <c r="AP65" s="73"/>
      <c r="AQ65" s="73"/>
      <c r="AR65" s="274"/>
    </row>
    <row r="66" spans="1:46" ht="15" customHeight="1">
      <c r="A66" s="294"/>
      <c r="B66" s="73"/>
      <c r="C66" s="73"/>
      <c r="D66" s="73"/>
      <c r="E66" s="73"/>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601" t="s">
        <v>71</v>
      </c>
      <c r="AH66" s="601"/>
      <c r="AI66" s="601"/>
      <c r="AJ66" s="601"/>
      <c r="AK66" s="601"/>
      <c r="AL66" s="601"/>
      <c r="AM66" s="601"/>
      <c r="AN66" s="601"/>
      <c r="AO66" s="601"/>
      <c r="AP66" s="601"/>
      <c r="AQ66" s="601"/>
      <c r="AR66" s="79"/>
    </row>
    <row r="67" spans="1:46" ht="12" customHeight="1">
      <c r="A67" s="294"/>
      <c r="B67" s="73"/>
      <c r="C67" s="73"/>
      <c r="D67" s="73"/>
      <c r="E67" s="73"/>
      <c r="F67" s="73"/>
      <c r="G67" s="73"/>
      <c r="H67" s="73"/>
      <c r="I67" s="73"/>
      <c r="J67" s="73"/>
      <c r="K67" s="73"/>
      <c r="L67" s="599"/>
      <c r="M67" s="599"/>
      <c r="N67" s="599"/>
      <c r="O67" s="599"/>
      <c r="P67" s="599"/>
      <c r="Q67" s="599"/>
      <c r="R67" s="599"/>
      <c r="S67" s="599"/>
      <c r="T67" s="599"/>
      <c r="U67" s="599"/>
      <c r="V67" s="599"/>
      <c r="W67" s="599"/>
      <c r="X67" s="599"/>
      <c r="Y67" s="599"/>
      <c r="Z67" s="599"/>
      <c r="AA67" s="599"/>
      <c r="AB67" s="599"/>
      <c r="AC67" s="599"/>
      <c r="AD67" s="599"/>
      <c r="AE67" s="599"/>
      <c r="AF67" s="599"/>
      <c r="AG67" s="599"/>
      <c r="AH67" s="599"/>
      <c r="AI67" s="599"/>
      <c r="AJ67" s="73"/>
      <c r="AK67" s="73"/>
      <c r="AL67" s="73"/>
      <c r="AM67" s="73"/>
      <c r="AN67" s="73"/>
      <c r="AO67" s="73"/>
      <c r="AP67" s="73"/>
      <c r="AQ67" s="73"/>
      <c r="AR67" s="274"/>
    </row>
    <row r="68" spans="1:46" ht="15" customHeight="1">
      <c r="A68" s="294"/>
      <c r="B68" s="628" t="s">
        <v>24</v>
      </c>
      <c r="C68" s="628"/>
      <c r="D68" s="420" t="s">
        <v>25</v>
      </c>
      <c r="E68" s="420"/>
      <c r="F68" s="420"/>
      <c r="G68" s="420"/>
      <c r="H68" s="420"/>
      <c r="I68" s="39" t="s">
        <v>17</v>
      </c>
      <c r="J68" s="73"/>
      <c r="K68" s="73"/>
      <c r="L68" s="599"/>
      <c r="M68" s="599"/>
      <c r="N68" s="599"/>
      <c r="O68" s="599"/>
      <c r="P68" s="599"/>
      <c r="Q68" s="599"/>
      <c r="R68" s="599"/>
      <c r="S68" s="599"/>
      <c r="T68" s="599"/>
      <c r="U68" s="599"/>
      <c r="V68" s="599"/>
      <c r="W68" s="599"/>
      <c r="X68" s="599"/>
      <c r="Y68" s="599"/>
      <c r="Z68" s="599"/>
      <c r="AA68" s="599"/>
      <c r="AB68" s="599"/>
      <c r="AC68" s="599"/>
      <c r="AD68" s="599"/>
      <c r="AE68" s="599"/>
      <c r="AF68" s="599"/>
      <c r="AG68" s="599"/>
      <c r="AH68" s="599"/>
      <c r="AI68" s="599"/>
      <c r="AJ68" s="38"/>
      <c r="AK68" s="38"/>
      <c r="AL68" s="38"/>
      <c r="AM68" s="38"/>
      <c r="AN68" s="38"/>
      <c r="AO68" s="38"/>
      <c r="AP68" s="38"/>
      <c r="AQ68" s="38"/>
      <c r="AR68" s="274"/>
    </row>
    <row r="69" spans="1:46" ht="15" customHeight="1">
      <c r="A69" s="294"/>
      <c r="B69" s="628"/>
      <c r="C69" s="628"/>
      <c r="D69" s="73"/>
      <c r="E69" s="73"/>
      <c r="F69" s="73"/>
      <c r="G69" s="73"/>
      <c r="H69" s="73"/>
      <c r="I69" s="73"/>
      <c r="J69" s="73"/>
      <c r="K69" s="73"/>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274"/>
    </row>
    <row r="70" spans="1:46" ht="15" customHeight="1">
      <c r="A70" s="294"/>
      <c r="B70" s="628"/>
      <c r="C70" s="628"/>
      <c r="D70" s="420" t="s">
        <v>26</v>
      </c>
      <c r="E70" s="420"/>
      <c r="F70" s="420"/>
      <c r="G70" s="420"/>
      <c r="H70" s="420"/>
      <c r="I70" s="73"/>
      <c r="J70" s="73"/>
      <c r="K70" s="73"/>
      <c r="L70" s="599"/>
      <c r="M70" s="599"/>
      <c r="N70" s="599"/>
      <c r="O70" s="599"/>
      <c r="P70" s="599"/>
      <c r="Q70" s="599"/>
      <c r="R70" s="599"/>
      <c r="S70" s="599"/>
      <c r="T70" s="599"/>
      <c r="U70" s="599"/>
      <c r="V70" s="599"/>
      <c r="W70" s="599"/>
      <c r="X70" s="599"/>
      <c r="Y70" s="599"/>
      <c r="Z70" s="599"/>
      <c r="AA70" s="599"/>
      <c r="AB70" s="599"/>
      <c r="AC70" s="38"/>
      <c r="AD70" s="600" t="s">
        <v>3</v>
      </c>
      <c r="AE70" s="600"/>
      <c r="AG70" s="40"/>
      <c r="AH70" s="40"/>
      <c r="AI70" s="73"/>
      <c r="AJ70" s="73"/>
      <c r="AK70" s="73"/>
      <c r="AL70" s="73"/>
      <c r="AM70" s="73"/>
      <c r="AN70" s="73"/>
      <c r="AO70" s="73"/>
      <c r="AP70" s="73"/>
      <c r="AQ70" s="73"/>
      <c r="AR70" s="274"/>
    </row>
    <row r="71" spans="1:46" ht="15" customHeight="1">
      <c r="A71" s="294"/>
      <c r="B71" s="73"/>
      <c r="C71" s="73"/>
      <c r="D71" s="73"/>
      <c r="E71" s="73"/>
      <c r="F71" s="73"/>
      <c r="G71" s="73"/>
      <c r="H71" s="73"/>
      <c r="I71" s="39" t="s">
        <v>13</v>
      </c>
      <c r="J71" s="73"/>
      <c r="K71" s="73"/>
      <c r="L71" s="599"/>
      <c r="M71" s="599"/>
      <c r="N71" s="599"/>
      <c r="O71" s="599"/>
      <c r="P71" s="599"/>
      <c r="Q71" s="599"/>
      <c r="R71" s="599"/>
      <c r="S71" s="599"/>
      <c r="T71" s="599"/>
      <c r="U71" s="599"/>
      <c r="V71" s="599"/>
      <c r="W71" s="599"/>
      <c r="X71" s="599"/>
      <c r="Y71" s="599"/>
      <c r="Z71" s="599"/>
      <c r="AA71" s="599"/>
      <c r="AB71" s="599"/>
      <c r="AC71" s="38"/>
      <c r="AD71" s="600"/>
      <c r="AE71" s="600"/>
      <c r="AF71" s="40"/>
      <c r="AG71" s="40"/>
      <c r="AH71" s="40"/>
      <c r="AI71" s="38"/>
      <c r="AJ71" s="38"/>
      <c r="AK71" s="38"/>
      <c r="AL71" s="40"/>
      <c r="AM71" s="40"/>
      <c r="AN71" s="40"/>
      <c r="AO71" s="73"/>
      <c r="AP71" s="73"/>
      <c r="AQ71" s="73"/>
      <c r="AR71" s="274"/>
    </row>
    <row r="72" spans="1:46" ht="15" customHeight="1">
      <c r="A72" s="294"/>
      <c r="B72" s="73"/>
      <c r="C72" s="73"/>
      <c r="D72" s="73"/>
      <c r="E72" s="73"/>
      <c r="F72" s="73"/>
      <c r="G72" s="73"/>
      <c r="H72" s="73"/>
      <c r="I72" s="73"/>
      <c r="J72" s="73"/>
      <c r="K72" s="73"/>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40"/>
      <c r="AM72" s="40"/>
      <c r="AN72" s="40"/>
      <c r="AO72" s="73"/>
      <c r="AP72" s="73"/>
      <c r="AQ72" s="73"/>
      <c r="AR72" s="274"/>
    </row>
    <row r="73" spans="1:46" ht="12" customHeight="1">
      <c r="A73" s="294"/>
      <c r="B73" s="73"/>
      <c r="C73" s="73"/>
      <c r="D73" s="73"/>
      <c r="E73" s="73"/>
      <c r="F73" s="73"/>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274"/>
      <c r="AS73" s="234"/>
    </row>
    <row r="74" spans="1:46" ht="15" customHeight="1">
      <c r="A74" s="294"/>
      <c r="B74" s="73"/>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601" t="s">
        <v>71</v>
      </c>
      <c r="AH74" s="601"/>
      <c r="AI74" s="601"/>
      <c r="AJ74" s="601"/>
      <c r="AK74" s="601"/>
      <c r="AL74" s="601"/>
      <c r="AM74" s="601"/>
      <c r="AN74" s="601"/>
      <c r="AO74" s="601"/>
      <c r="AP74" s="601"/>
      <c r="AQ74" s="601"/>
      <c r="AR74" s="79"/>
      <c r="AS74" s="234"/>
      <c r="AT74" s="234"/>
    </row>
    <row r="75" spans="1:46" ht="12" customHeight="1">
      <c r="A75" s="294"/>
      <c r="B75" s="73"/>
      <c r="C75" s="73"/>
      <c r="D75" s="73"/>
      <c r="E75" s="73"/>
      <c r="F75" s="73"/>
      <c r="G75" s="73"/>
      <c r="H75" s="73"/>
      <c r="I75" s="73"/>
      <c r="J75" s="73"/>
      <c r="K75" s="73"/>
      <c r="L75" s="599"/>
      <c r="M75" s="599"/>
      <c r="N75" s="599"/>
      <c r="O75" s="599"/>
      <c r="P75" s="599"/>
      <c r="Q75" s="599"/>
      <c r="R75" s="599"/>
      <c r="S75" s="599"/>
      <c r="T75" s="599"/>
      <c r="U75" s="599"/>
      <c r="V75" s="599"/>
      <c r="W75" s="599"/>
      <c r="X75" s="599"/>
      <c r="Y75" s="599"/>
      <c r="Z75" s="599"/>
      <c r="AA75" s="599"/>
      <c r="AB75" s="599"/>
      <c r="AC75" s="599"/>
      <c r="AD75" s="599"/>
      <c r="AE75" s="599"/>
      <c r="AF75" s="599"/>
      <c r="AG75" s="599"/>
      <c r="AH75" s="599"/>
      <c r="AI75" s="599"/>
      <c r="AJ75" s="73"/>
      <c r="AK75" s="73"/>
      <c r="AL75" s="73"/>
      <c r="AM75" s="73"/>
      <c r="AN75" s="73"/>
      <c r="AO75" s="73"/>
      <c r="AP75" s="73"/>
      <c r="AQ75" s="73"/>
      <c r="AR75" s="274"/>
      <c r="AS75" s="234"/>
      <c r="AT75" s="234"/>
    </row>
    <row r="76" spans="1:46" ht="15" customHeight="1">
      <c r="A76" s="294"/>
      <c r="B76" s="628" t="s">
        <v>24</v>
      </c>
      <c r="C76" s="628"/>
      <c r="D76" s="420" t="s">
        <v>25</v>
      </c>
      <c r="E76" s="420"/>
      <c r="F76" s="420"/>
      <c r="G76" s="420"/>
      <c r="H76" s="420"/>
      <c r="I76" s="39" t="s">
        <v>17</v>
      </c>
      <c r="J76" s="73"/>
      <c r="K76" s="73"/>
      <c r="L76" s="599"/>
      <c r="M76" s="599"/>
      <c r="N76" s="599"/>
      <c r="O76" s="599"/>
      <c r="P76" s="599"/>
      <c r="Q76" s="599"/>
      <c r="R76" s="599"/>
      <c r="S76" s="599"/>
      <c r="T76" s="599"/>
      <c r="U76" s="599"/>
      <c r="V76" s="599"/>
      <c r="W76" s="599"/>
      <c r="X76" s="599"/>
      <c r="Y76" s="599"/>
      <c r="Z76" s="599"/>
      <c r="AA76" s="599"/>
      <c r="AB76" s="599"/>
      <c r="AC76" s="599"/>
      <c r="AD76" s="599"/>
      <c r="AE76" s="599"/>
      <c r="AF76" s="599"/>
      <c r="AG76" s="599"/>
      <c r="AH76" s="599"/>
      <c r="AI76" s="599"/>
      <c r="AJ76" s="38"/>
      <c r="AK76" s="38"/>
      <c r="AL76" s="38"/>
      <c r="AM76" s="38"/>
      <c r="AN76" s="38"/>
      <c r="AO76" s="38"/>
      <c r="AP76" s="38"/>
      <c r="AQ76" s="38"/>
      <c r="AR76" s="274"/>
      <c r="AS76" s="234"/>
      <c r="AT76" s="234"/>
    </row>
    <row r="77" spans="1:46" ht="15" customHeight="1">
      <c r="A77" s="294"/>
      <c r="B77" s="628"/>
      <c r="C77" s="628"/>
      <c r="D77" s="73"/>
      <c r="E77" s="73"/>
      <c r="F77" s="73"/>
      <c r="G77" s="73"/>
      <c r="H77" s="73"/>
      <c r="I77" s="73"/>
      <c r="J77" s="73"/>
      <c r="K77" s="73"/>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274"/>
      <c r="AS77" s="234"/>
      <c r="AT77" s="234"/>
    </row>
    <row r="78" spans="1:46" ht="15" customHeight="1">
      <c r="A78" s="294"/>
      <c r="B78" s="628"/>
      <c r="C78" s="628"/>
      <c r="D78" s="420" t="s">
        <v>26</v>
      </c>
      <c r="E78" s="420"/>
      <c r="F78" s="420"/>
      <c r="G78" s="420"/>
      <c r="H78" s="420"/>
      <c r="I78" s="73"/>
      <c r="J78" s="73"/>
      <c r="K78" s="73"/>
      <c r="L78" s="599"/>
      <c r="M78" s="599"/>
      <c r="N78" s="599"/>
      <c r="O78" s="599"/>
      <c r="P78" s="599"/>
      <c r="Q78" s="599"/>
      <c r="R78" s="599"/>
      <c r="S78" s="599"/>
      <c r="T78" s="599"/>
      <c r="U78" s="599"/>
      <c r="V78" s="599"/>
      <c r="W78" s="599"/>
      <c r="X78" s="599"/>
      <c r="Y78" s="599"/>
      <c r="Z78" s="599"/>
      <c r="AA78" s="599"/>
      <c r="AB78" s="599"/>
      <c r="AC78" s="38"/>
      <c r="AD78" s="600" t="s">
        <v>3</v>
      </c>
      <c r="AE78" s="600"/>
      <c r="AG78" s="40"/>
      <c r="AH78" s="40"/>
      <c r="AI78" s="73"/>
      <c r="AJ78" s="73"/>
      <c r="AK78" s="73"/>
      <c r="AL78" s="73"/>
      <c r="AM78" s="73"/>
      <c r="AN78" s="73"/>
      <c r="AO78" s="73"/>
      <c r="AP78" s="73"/>
      <c r="AQ78" s="73"/>
      <c r="AR78" s="274"/>
      <c r="AS78" s="234"/>
      <c r="AT78" s="234"/>
    </row>
    <row r="79" spans="1:46" ht="15" customHeight="1">
      <c r="A79" s="294"/>
      <c r="B79" s="73"/>
      <c r="C79" s="73"/>
      <c r="D79" s="73"/>
      <c r="E79" s="73"/>
      <c r="F79" s="73"/>
      <c r="G79" s="73"/>
      <c r="H79" s="73"/>
      <c r="I79" s="39" t="s">
        <v>13</v>
      </c>
      <c r="J79" s="73"/>
      <c r="K79" s="73"/>
      <c r="L79" s="599"/>
      <c r="M79" s="599"/>
      <c r="N79" s="599"/>
      <c r="O79" s="599"/>
      <c r="P79" s="599"/>
      <c r="Q79" s="599"/>
      <c r="R79" s="599"/>
      <c r="S79" s="599"/>
      <c r="T79" s="599"/>
      <c r="U79" s="599"/>
      <c r="V79" s="599"/>
      <c r="W79" s="599"/>
      <c r="X79" s="599"/>
      <c r="Y79" s="599"/>
      <c r="Z79" s="599"/>
      <c r="AA79" s="599"/>
      <c r="AB79" s="599"/>
      <c r="AC79" s="38"/>
      <c r="AD79" s="600"/>
      <c r="AE79" s="600"/>
      <c r="AF79" s="40"/>
      <c r="AG79" s="40"/>
      <c r="AH79" s="40"/>
      <c r="AI79" s="38"/>
      <c r="AJ79" s="38"/>
      <c r="AK79" s="38"/>
      <c r="AL79" s="40"/>
      <c r="AM79" s="40"/>
      <c r="AN79" s="40"/>
      <c r="AO79" s="73"/>
      <c r="AP79" s="73"/>
      <c r="AQ79" s="73"/>
      <c r="AR79" s="274"/>
      <c r="AS79" s="234"/>
      <c r="AT79" s="234"/>
    </row>
    <row r="80" spans="1:46" ht="15" customHeight="1" thickBot="1">
      <c r="A80" s="394"/>
      <c r="B80" s="395"/>
      <c r="C80" s="395"/>
      <c r="D80" s="395"/>
      <c r="E80" s="395"/>
      <c r="F80" s="395"/>
      <c r="G80" s="395"/>
      <c r="H80" s="395"/>
      <c r="I80" s="395"/>
      <c r="J80" s="395"/>
      <c r="K80" s="395"/>
      <c r="L80" s="358"/>
      <c r="M80" s="358"/>
      <c r="N80" s="358"/>
      <c r="O80" s="358"/>
      <c r="P80" s="358"/>
      <c r="Q80" s="358"/>
      <c r="R80" s="358"/>
      <c r="S80" s="358"/>
      <c r="T80" s="358"/>
      <c r="U80" s="358"/>
      <c r="V80" s="358"/>
      <c r="W80" s="358"/>
      <c r="X80" s="358"/>
      <c r="Y80" s="358"/>
      <c r="Z80" s="358"/>
      <c r="AA80" s="358"/>
      <c r="AB80" s="358"/>
      <c r="AC80" s="358"/>
      <c r="AD80" s="358"/>
      <c r="AE80" s="358"/>
      <c r="AF80" s="358"/>
      <c r="AG80" s="358"/>
      <c r="AH80" s="358"/>
      <c r="AI80" s="358"/>
      <c r="AJ80" s="358"/>
      <c r="AK80" s="358"/>
      <c r="AL80" s="396"/>
      <c r="AM80" s="396"/>
      <c r="AN80" s="396"/>
      <c r="AO80" s="395"/>
      <c r="AP80" s="395"/>
      <c r="AQ80" s="395"/>
      <c r="AR80" s="384"/>
      <c r="AS80" s="234"/>
      <c r="AT80" s="234"/>
    </row>
    <row r="81" spans="1:46" ht="15" customHeight="1">
      <c r="A81" s="234"/>
      <c r="B81" s="40"/>
      <c r="C81" s="40"/>
      <c r="D81" s="73"/>
      <c r="E81" s="73"/>
      <c r="F81" s="73"/>
      <c r="G81" s="73"/>
      <c r="H81" s="73"/>
      <c r="I81" s="73"/>
      <c r="J81" s="73"/>
      <c r="K81" s="73"/>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234"/>
      <c r="AS81" s="234"/>
      <c r="AT81" s="234"/>
    </row>
    <row r="82" spans="1:46" ht="12" customHeight="1">
      <c r="A82" s="234"/>
      <c r="B82" s="234"/>
      <c r="C82" s="234"/>
      <c r="D82" s="234"/>
      <c r="E82" s="234"/>
      <c r="F82" s="234"/>
      <c r="G82" s="234"/>
      <c r="H82" s="234"/>
      <c r="I82" s="234"/>
      <c r="J82" s="234"/>
      <c r="K82" s="234"/>
      <c r="L82" s="234"/>
      <c r="M82" s="234"/>
      <c r="N82" s="234"/>
      <c r="O82" s="234"/>
      <c r="P82" s="234"/>
      <c r="Q82" s="234"/>
      <c r="R82" s="234"/>
      <c r="S82" s="234"/>
      <c r="T82" s="234"/>
      <c r="U82" s="234"/>
      <c r="V82" s="234"/>
      <c r="W82" s="234"/>
      <c r="X82" s="234"/>
      <c r="Y82" s="234"/>
      <c r="Z82" s="234"/>
      <c r="AA82" s="234"/>
      <c r="AB82" s="234"/>
      <c r="AC82" s="234"/>
      <c r="AD82" s="234"/>
      <c r="AE82" s="234"/>
      <c r="AF82" s="234"/>
      <c r="AG82" s="234"/>
      <c r="AH82" s="234"/>
      <c r="AI82" s="234"/>
      <c r="AJ82" s="234"/>
      <c r="AK82" s="234"/>
      <c r="AL82" s="234"/>
      <c r="AM82" s="234"/>
      <c r="AN82" s="234"/>
      <c r="AO82" s="234"/>
      <c r="AP82" s="234"/>
      <c r="AQ82" s="234"/>
      <c r="AR82" s="234"/>
      <c r="AS82" s="234"/>
      <c r="AT82" s="234"/>
    </row>
    <row r="83" spans="1:46" ht="15" customHeight="1">
      <c r="A83" s="256"/>
      <c r="B83" s="256"/>
      <c r="C83" s="256"/>
      <c r="D83" s="234"/>
      <c r="E83" s="234"/>
      <c r="F83" s="234"/>
      <c r="G83" s="234"/>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234"/>
      <c r="AL83" s="234"/>
      <c r="AM83" s="234"/>
      <c r="AN83" s="234"/>
      <c r="AO83" s="234"/>
      <c r="AP83" s="234"/>
      <c r="AQ83" s="234"/>
      <c r="AR83" s="234"/>
      <c r="AS83" s="234"/>
      <c r="AT83" s="234"/>
    </row>
    <row r="84" spans="1:46" ht="15" customHeight="1">
      <c r="A84" s="363"/>
      <c r="B84" s="363"/>
      <c r="C84" s="363"/>
      <c r="D84" s="234"/>
      <c r="E84" s="234"/>
      <c r="F84" s="234"/>
      <c r="G84" s="234"/>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234"/>
      <c r="AL84" s="234"/>
      <c r="AM84" s="234"/>
      <c r="AN84" s="234"/>
      <c r="AO84" s="234"/>
      <c r="AP84" s="234"/>
      <c r="AQ84" s="234"/>
      <c r="AR84" s="234"/>
      <c r="AS84" s="234"/>
      <c r="AT84" s="234"/>
    </row>
    <row r="85" spans="1:46" ht="15" customHeight="1">
      <c r="A85" s="363"/>
      <c r="B85" s="363"/>
      <c r="C85" s="363"/>
      <c r="D85" s="234"/>
      <c r="E85" s="234"/>
      <c r="F85" s="234"/>
      <c r="G85" s="234"/>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234"/>
      <c r="AL85" s="234"/>
      <c r="AM85" s="234"/>
      <c r="AN85" s="234"/>
      <c r="AO85" s="234"/>
      <c r="AP85" s="234"/>
      <c r="AQ85" s="234"/>
      <c r="AR85" s="234"/>
      <c r="AS85" s="234"/>
      <c r="AT85" s="234"/>
    </row>
    <row r="86" spans="1:46" ht="15" customHeight="1">
      <c r="A86" s="234"/>
      <c r="B86" s="234"/>
      <c r="C86" s="234"/>
      <c r="D86" s="234"/>
      <c r="E86" s="234"/>
      <c r="F86" s="234"/>
      <c r="G86" s="234"/>
      <c r="H86" s="234"/>
      <c r="I86" s="234"/>
      <c r="J86" s="234"/>
      <c r="K86" s="234"/>
      <c r="L86" s="234"/>
      <c r="M86" s="234"/>
      <c r="N86" s="234"/>
      <c r="O86" s="234"/>
      <c r="P86" s="234"/>
      <c r="Q86" s="234"/>
      <c r="R86" s="234"/>
      <c r="S86" s="234"/>
      <c r="T86" s="234"/>
      <c r="U86" s="234"/>
      <c r="V86" s="234"/>
      <c r="W86" s="234"/>
      <c r="X86" s="234"/>
      <c r="Y86" s="234"/>
      <c r="Z86" s="234"/>
      <c r="AA86" s="234"/>
      <c r="AB86" s="234"/>
      <c r="AC86" s="234"/>
      <c r="AD86" s="234"/>
      <c r="AE86" s="234"/>
      <c r="AF86" s="234"/>
      <c r="AG86" s="234"/>
      <c r="AH86" s="234"/>
      <c r="AI86" s="234"/>
      <c r="AJ86" s="234"/>
      <c r="AK86" s="234"/>
      <c r="AL86" s="234"/>
      <c r="AM86" s="234"/>
      <c r="AN86" s="234"/>
      <c r="AO86" s="234"/>
      <c r="AP86" s="234"/>
      <c r="AQ86" s="234"/>
      <c r="AR86" s="234"/>
      <c r="AS86" s="234"/>
      <c r="AT86" s="234"/>
    </row>
    <row r="87" spans="1:46" ht="15" customHeight="1">
      <c r="A87" s="234"/>
      <c r="B87" s="234"/>
      <c r="C87" s="234"/>
      <c r="D87" s="234"/>
      <c r="E87" s="234"/>
      <c r="F87" s="234"/>
      <c r="G87" s="234"/>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234"/>
      <c r="AL87" s="234"/>
      <c r="AM87" s="234"/>
      <c r="AN87" s="234"/>
      <c r="AO87" s="234"/>
      <c r="AP87" s="234"/>
      <c r="AQ87" s="234"/>
      <c r="AR87" s="234"/>
      <c r="AS87" s="234"/>
      <c r="AT87" s="234"/>
    </row>
    <row r="88" spans="1:46" ht="15" customHeight="1">
      <c r="A88" s="234"/>
      <c r="B88" s="234"/>
      <c r="C88" s="234"/>
      <c r="D88" s="234"/>
      <c r="E88" s="234"/>
      <c r="F88" s="234"/>
      <c r="G88" s="234"/>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234"/>
      <c r="AL88" s="234"/>
      <c r="AM88" s="234"/>
      <c r="AN88" s="234"/>
      <c r="AO88" s="234"/>
      <c r="AP88" s="234"/>
      <c r="AQ88" s="234"/>
      <c r="AR88" s="234"/>
      <c r="AS88" s="234"/>
      <c r="AT88" s="234"/>
    </row>
    <row r="89" spans="1:46" ht="15" customHeight="1">
      <c r="A89" s="234"/>
      <c r="B89" s="234"/>
      <c r="C89" s="234"/>
      <c r="D89" s="234"/>
      <c r="E89" s="234"/>
      <c r="F89" s="234"/>
      <c r="G89" s="234"/>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234"/>
      <c r="AL89" s="234"/>
      <c r="AM89" s="234"/>
      <c r="AN89" s="234"/>
      <c r="AO89" s="234"/>
      <c r="AP89" s="234"/>
      <c r="AQ89" s="234"/>
      <c r="AR89" s="234"/>
      <c r="AS89" s="234"/>
      <c r="AT89" s="234"/>
    </row>
    <row r="90" spans="1:46" ht="15" customHeight="1"/>
    <row r="91" spans="1:46" ht="15" customHeight="1"/>
    <row r="92" spans="1:46" ht="15" customHeight="1"/>
    <row r="93" spans="1:46" ht="15" customHeight="1"/>
    <row r="94" spans="1:46" ht="15" customHeight="1"/>
    <row r="95" spans="1:46" ht="15" customHeight="1"/>
    <row r="96" spans="1:4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sheetData>
  <mergeCells count="64">
    <mergeCell ref="AJ4:AR5"/>
    <mergeCell ref="AJ6:AR7"/>
    <mergeCell ref="AE2:AI3"/>
    <mergeCell ref="AJ2:AR3"/>
    <mergeCell ref="AE4:AI5"/>
    <mergeCell ref="AE6:AI7"/>
    <mergeCell ref="AG66:AQ66"/>
    <mergeCell ref="L59:AI60"/>
    <mergeCell ref="AG26:AQ26"/>
    <mergeCell ref="L27:AI28"/>
    <mergeCell ref="AD62:AE63"/>
    <mergeCell ref="AG58:AQ58"/>
    <mergeCell ref="AD30:AE31"/>
    <mergeCell ref="L46:AB47"/>
    <mergeCell ref="AD46:AE47"/>
    <mergeCell ref="AG50:AQ50"/>
    <mergeCell ref="AG34:AQ34"/>
    <mergeCell ref="L35:AI36"/>
    <mergeCell ref="L38:AB39"/>
    <mergeCell ref="AD38:AE39"/>
    <mergeCell ref="AG42:AQ42"/>
    <mergeCell ref="B10:AQ10"/>
    <mergeCell ref="B12:AQ16"/>
    <mergeCell ref="AG18:AQ18"/>
    <mergeCell ref="L19:AI20"/>
    <mergeCell ref="B20:C22"/>
    <mergeCell ref="D20:H20"/>
    <mergeCell ref="D22:H22"/>
    <mergeCell ref="L22:AB23"/>
    <mergeCell ref="AD22:AE23"/>
    <mergeCell ref="L67:AI68"/>
    <mergeCell ref="B68:C70"/>
    <mergeCell ref="D68:H68"/>
    <mergeCell ref="D70:H70"/>
    <mergeCell ref="L70:AB71"/>
    <mergeCell ref="AD70:AE71"/>
    <mergeCell ref="D52:H52"/>
    <mergeCell ref="D54:H54"/>
    <mergeCell ref="L54:AB55"/>
    <mergeCell ref="AD54:AE55"/>
    <mergeCell ref="L51:AI52"/>
    <mergeCell ref="AG74:AQ74"/>
    <mergeCell ref="L75:AI76"/>
    <mergeCell ref="B76:C78"/>
    <mergeCell ref="D76:H76"/>
    <mergeCell ref="D78:H78"/>
    <mergeCell ref="L78:AB79"/>
    <mergeCell ref="AD78:AE79"/>
    <mergeCell ref="B28:C30"/>
    <mergeCell ref="D28:H28"/>
    <mergeCell ref="D30:H30"/>
    <mergeCell ref="L30:AB31"/>
    <mergeCell ref="B60:C62"/>
    <mergeCell ref="D62:H62"/>
    <mergeCell ref="L62:AB63"/>
    <mergeCell ref="B52:C54"/>
    <mergeCell ref="B36:C38"/>
    <mergeCell ref="D36:H36"/>
    <mergeCell ref="D60:H60"/>
    <mergeCell ref="D38:H38"/>
    <mergeCell ref="L43:AI44"/>
    <mergeCell ref="B44:C46"/>
    <mergeCell ref="D44:H44"/>
    <mergeCell ref="D46:H46"/>
  </mergeCells>
  <phoneticPr fontId="1"/>
  <pageMargins left="0.78740157480314965" right="0" top="0" bottom="0" header="0.31496062992125984" footer="0.31496062992125984"/>
  <pageSetup paperSize="9" scale="7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11"/>
  <sheetViews>
    <sheetView view="pageBreakPreview" zoomScaleNormal="100" zoomScaleSheetLayoutView="100" workbookViewId="0">
      <selection activeCell="I7" sqref="I7"/>
    </sheetView>
  </sheetViews>
  <sheetFormatPr defaultColWidth="9" defaultRowHeight="13.5"/>
  <cols>
    <col min="1" max="1" width="1.625" style="221" customWidth="1"/>
    <col min="2" max="2" width="3.625" style="221" customWidth="1"/>
    <col min="3" max="3" width="3" style="221" customWidth="1"/>
    <col min="4" max="5" width="2.625" style="221" customWidth="1"/>
    <col min="6" max="6" width="0.875" style="221" customWidth="1"/>
    <col min="7" max="43" width="2.625" style="221" customWidth="1"/>
    <col min="44" max="44" width="1.625" style="221" customWidth="1"/>
    <col min="45" max="63" width="2.625" style="221" customWidth="1"/>
    <col min="64" max="16384" width="9" style="221"/>
  </cols>
  <sheetData>
    <row r="1" spans="1:44" ht="5.25" customHeight="1">
      <c r="AE1" s="260"/>
      <c r="AF1" s="260"/>
      <c r="AG1" s="260"/>
      <c r="AH1" s="260"/>
      <c r="AI1" s="260"/>
      <c r="AJ1" s="260"/>
      <c r="AK1" s="260"/>
      <c r="AL1" s="260"/>
      <c r="AM1" s="260"/>
      <c r="AN1" s="260"/>
      <c r="AO1" s="260"/>
      <c r="AP1" s="260"/>
      <c r="AQ1" s="260"/>
      <c r="AR1" s="260"/>
    </row>
    <row r="2" spans="1:44" ht="15" customHeight="1">
      <c r="AE2" s="434" t="s">
        <v>72</v>
      </c>
      <c r="AF2" s="435"/>
      <c r="AG2" s="435"/>
      <c r="AH2" s="435"/>
      <c r="AI2" s="436"/>
      <c r="AJ2" s="428" t="s">
        <v>49</v>
      </c>
      <c r="AK2" s="429"/>
      <c r="AL2" s="429"/>
      <c r="AM2" s="429"/>
      <c r="AN2" s="429"/>
      <c r="AO2" s="429"/>
      <c r="AP2" s="429"/>
      <c r="AQ2" s="429"/>
      <c r="AR2" s="430"/>
    </row>
    <row r="3" spans="1:44" ht="15" customHeight="1">
      <c r="AE3" s="437"/>
      <c r="AF3" s="438"/>
      <c r="AG3" s="438"/>
      <c r="AH3" s="438"/>
      <c r="AI3" s="439"/>
      <c r="AJ3" s="431"/>
      <c r="AK3" s="432"/>
      <c r="AL3" s="432"/>
      <c r="AM3" s="432"/>
      <c r="AN3" s="432"/>
      <c r="AO3" s="432"/>
      <c r="AP3" s="432"/>
      <c r="AQ3" s="432"/>
      <c r="AR3" s="433"/>
    </row>
    <row r="4" spans="1:44" ht="15" customHeight="1">
      <c r="AE4" s="440" t="s">
        <v>146</v>
      </c>
      <c r="AF4" s="441"/>
      <c r="AG4" s="441"/>
      <c r="AH4" s="441"/>
      <c r="AI4" s="442"/>
      <c r="AJ4" s="413"/>
      <c r="AK4" s="414"/>
      <c r="AL4" s="414"/>
      <c r="AM4" s="414"/>
      <c r="AN4" s="414"/>
      <c r="AO4" s="414"/>
      <c r="AP4" s="414"/>
      <c r="AQ4" s="414"/>
      <c r="AR4" s="415"/>
    </row>
    <row r="5" spans="1:44" ht="15" customHeight="1">
      <c r="AE5" s="443"/>
      <c r="AF5" s="444"/>
      <c r="AG5" s="444"/>
      <c r="AH5" s="444"/>
      <c r="AI5" s="445"/>
      <c r="AJ5" s="416"/>
      <c r="AK5" s="417"/>
      <c r="AL5" s="417"/>
      <c r="AM5" s="417"/>
      <c r="AN5" s="417"/>
      <c r="AO5" s="417"/>
      <c r="AP5" s="417"/>
      <c r="AQ5" s="417"/>
      <c r="AR5" s="418"/>
    </row>
    <row r="6" spans="1:44" ht="15" customHeight="1">
      <c r="AE6" s="440" t="s">
        <v>147</v>
      </c>
      <c r="AF6" s="441"/>
      <c r="AG6" s="441"/>
      <c r="AH6" s="441"/>
      <c r="AI6" s="442"/>
      <c r="AJ6" s="413"/>
      <c r="AK6" s="414"/>
      <c r="AL6" s="414"/>
      <c r="AM6" s="414"/>
      <c r="AN6" s="414"/>
      <c r="AO6" s="414"/>
      <c r="AP6" s="414"/>
      <c r="AQ6" s="414"/>
      <c r="AR6" s="415"/>
    </row>
    <row r="7" spans="1:44" ht="15" customHeight="1">
      <c r="AE7" s="443"/>
      <c r="AF7" s="444"/>
      <c r="AG7" s="444"/>
      <c r="AH7" s="444"/>
      <c r="AI7" s="445"/>
      <c r="AJ7" s="416"/>
      <c r="AK7" s="417"/>
      <c r="AL7" s="417"/>
      <c r="AM7" s="417"/>
      <c r="AN7" s="417"/>
      <c r="AO7" s="417"/>
      <c r="AP7" s="417"/>
      <c r="AQ7" s="417"/>
      <c r="AR7" s="418"/>
    </row>
    <row r="8" spans="1:44" ht="15" customHeight="1" thickBot="1">
      <c r="A8" s="383"/>
      <c r="B8" s="383"/>
      <c r="C8" s="383"/>
      <c r="D8" s="383"/>
      <c r="E8" s="383"/>
      <c r="F8" s="383"/>
      <c r="G8" s="383"/>
      <c r="H8" s="383"/>
      <c r="I8" s="383"/>
      <c r="J8" s="383"/>
      <c r="K8" s="383"/>
      <c r="L8" s="383"/>
      <c r="M8" s="383"/>
      <c r="N8" s="383"/>
      <c r="O8" s="383"/>
      <c r="P8" s="383"/>
      <c r="Q8" s="383"/>
      <c r="R8" s="383"/>
      <c r="S8" s="383"/>
      <c r="T8" s="383"/>
      <c r="U8" s="383"/>
      <c r="V8" s="383"/>
      <c r="W8" s="383"/>
      <c r="X8" s="383"/>
      <c r="Y8" s="383"/>
      <c r="Z8" s="383"/>
      <c r="AA8" s="383"/>
      <c r="AB8" s="383"/>
      <c r="AC8" s="383"/>
      <c r="AD8" s="383"/>
      <c r="AE8" s="383"/>
      <c r="AF8" s="383"/>
      <c r="AG8" s="383"/>
      <c r="AH8" s="383"/>
      <c r="AI8" s="383"/>
      <c r="AJ8" s="383"/>
      <c r="AK8" s="383"/>
      <c r="AL8" s="383"/>
      <c r="AM8" s="383"/>
      <c r="AN8" s="383"/>
      <c r="AO8" s="383"/>
      <c r="AP8" s="383"/>
      <c r="AQ8" s="383"/>
      <c r="AR8" s="383"/>
    </row>
    <row r="9" spans="1:44" ht="12" customHeight="1">
      <c r="A9" s="294"/>
      <c r="B9" s="234"/>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4"/>
      <c r="AD9" s="234"/>
      <c r="AE9" s="234"/>
      <c r="AF9" s="234"/>
      <c r="AG9" s="234"/>
      <c r="AH9" s="234"/>
      <c r="AI9" s="234"/>
      <c r="AJ9" s="234"/>
      <c r="AK9" s="234"/>
      <c r="AL9" s="234"/>
      <c r="AM9" s="234"/>
      <c r="AN9" s="234"/>
      <c r="AO9" s="234"/>
      <c r="AP9" s="234"/>
      <c r="AQ9" s="234"/>
      <c r="AR9" s="274"/>
    </row>
    <row r="10" spans="1:44" ht="15" customHeight="1">
      <c r="A10" s="294"/>
      <c r="B10" s="402" t="s">
        <v>81</v>
      </c>
      <c r="C10" s="402"/>
      <c r="D10" s="402"/>
      <c r="E10" s="402"/>
      <c r="F10" s="402"/>
      <c r="G10" s="402"/>
      <c r="H10" s="402"/>
      <c r="I10" s="402"/>
      <c r="J10" s="402"/>
      <c r="K10" s="402"/>
      <c r="L10" s="402"/>
      <c r="M10" s="402"/>
      <c r="N10" s="402"/>
      <c r="O10" s="402"/>
      <c r="P10" s="402"/>
      <c r="Q10" s="402"/>
      <c r="R10" s="402"/>
      <c r="S10" s="402"/>
      <c r="T10" s="402"/>
      <c r="U10" s="402"/>
      <c r="V10" s="402"/>
      <c r="W10" s="402"/>
      <c r="X10" s="402"/>
      <c r="Y10" s="402"/>
      <c r="Z10" s="402"/>
      <c r="AA10" s="402"/>
      <c r="AB10" s="402"/>
      <c r="AC10" s="402"/>
      <c r="AD10" s="402"/>
      <c r="AE10" s="402"/>
      <c r="AF10" s="402"/>
      <c r="AG10" s="402"/>
      <c r="AH10" s="402"/>
      <c r="AI10" s="402"/>
      <c r="AJ10" s="402"/>
      <c r="AK10" s="402"/>
      <c r="AL10" s="402"/>
      <c r="AM10" s="402"/>
      <c r="AN10" s="402"/>
      <c r="AO10" s="402"/>
      <c r="AP10" s="402"/>
      <c r="AQ10" s="402"/>
      <c r="AR10" s="274"/>
    </row>
    <row r="11" spans="1:44" ht="12" customHeight="1">
      <c r="A11" s="294"/>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7"/>
      <c r="AB11" s="37"/>
      <c r="AC11" s="37"/>
      <c r="AD11" s="37"/>
      <c r="AE11" s="37"/>
      <c r="AF11" s="37"/>
      <c r="AG11" s="37"/>
      <c r="AH11" s="37"/>
      <c r="AI11" s="37"/>
      <c r="AJ11" s="37"/>
      <c r="AK11" s="37"/>
      <c r="AL11" s="37"/>
      <c r="AM11" s="37"/>
      <c r="AN11" s="37"/>
      <c r="AO11" s="37"/>
      <c r="AP11" s="37"/>
      <c r="AQ11" s="37"/>
      <c r="AR11" s="274"/>
    </row>
    <row r="12" spans="1:44" ht="16.5" customHeight="1">
      <c r="A12" s="294"/>
      <c r="B12" s="627" t="s">
        <v>174</v>
      </c>
      <c r="C12" s="627"/>
      <c r="D12" s="627"/>
      <c r="E12" s="627"/>
      <c r="F12" s="627"/>
      <c r="G12" s="627"/>
      <c r="H12" s="627"/>
      <c r="I12" s="627"/>
      <c r="J12" s="627"/>
      <c r="K12" s="627"/>
      <c r="L12" s="627"/>
      <c r="M12" s="627"/>
      <c r="N12" s="627"/>
      <c r="O12" s="627"/>
      <c r="P12" s="627"/>
      <c r="Q12" s="627"/>
      <c r="R12" s="627"/>
      <c r="S12" s="627"/>
      <c r="T12" s="627"/>
      <c r="U12" s="627"/>
      <c r="V12" s="627"/>
      <c r="W12" s="627"/>
      <c r="X12" s="627"/>
      <c r="Y12" s="627"/>
      <c r="Z12" s="627"/>
      <c r="AA12" s="627"/>
      <c r="AB12" s="627"/>
      <c r="AC12" s="627"/>
      <c r="AD12" s="627"/>
      <c r="AE12" s="627"/>
      <c r="AF12" s="627"/>
      <c r="AG12" s="627"/>
      <c r="AH12" s="627"/>
      <c r="AI12" s="627"/>
      <c r="AJ12" s="627"/>
      <c r="AK12" s="627"/>
      <c r="AL12" s="627"/>
      <c r="AM12" s="627"/>
      <c r="AN12" s="627"/>
      <c r="AO12" s="627"/>
      <c r="AP12" s="627"/>
      <c r="AQ12" s="627"/>
      <c r="AR12" s="257"/>
    </row>
    <row r="13" spans="1:44" ht="16.5" customHeight="1">
      <c r="A13" s="294"/>
      <c r="B13" s="627"/>
      <c r="C13" s="627"/>
      <c r="D13" s="627"/>
      <c r="E13" s="627"/>
      <c r="F13" s="627"/>
      <c r="G13" s="627"/>
      <c r="H13" s="627"/>
      <c r="I13" s="627"/>
      <c r="J13" s="627"/>
      <c r="K13" s="627"/>
      <c r="L13" s="627"/>
      <c r="M13" s="627"/>
      <c r="N13" s="627"/>
      <c r="O13" s="627"/>
      <c r="P13" s="627"/>
      <c r="Q13" s="627"/>
      <c r="R13" s="627"/>
      <c r="S13" s="627"/>
      <c r="T13" s="627"/>
      <c r="U13" s="627"/>
      <c r="V13" s="627"/>
      <c r="W13" s="627"/>
      <c r="X13" s="627"/>
      <c r="Y13" s="627"/>
      <c r="Z13" s="627"/>
      <c r="AA13" s="627"/>
      <c r="AB13" s="627"/>
      <c r="AC13" s="627"/>
      <c r="AD13" s="627"/>
      <c r="AE13" s="627"/>
      <c r="AF13" s="627"/>
      <c r="AG13" s="627"/>
      <c r="AH13" s="627"/>
      <c r="AI13" s="627"/>
      <c r="AJ13" s="627"/>
      <c r="AK13" s="627"/>
      <c r="AL13" s="627"/>
      <c r="AM13" s="627"/>
      <c r="AN13" s="627"/>
      <c r="AO13" s="627"/>
      <c r="AP13" s="627"/>
      <c r="AQ13" s="627"/>
      <c r="AR13" s="274"/>
    </row>
    <row r="14" spans="1:44" ht="16.5" customHeight="1">
      <c r="A14" s="294"/>
      <c r="B14" s="627"/>
      <c r="C14" s="627"/>
      <c r="D14" s="627"/>
      <c r="E14" s="627"/>
      <c r="F14" s="627"/>
      <c r="G14" s="627"/>
      <c r="H14" s="627"/>
      <c r="I14" s="627"/>
      <c r="J14" s="627"/>
      <c r="K14" s="627"/>
      <c r="L14" s="627"/>
      <c r="M14" s="627"/>
      <c r="N14" s="627"/>
      <c r="O14" s="627"/>
      <c r="P14" s="627"/>
      <c r="Q14" s="627"/>
      <c r="R14" s="627"/>
      <c r="S14" s="627"/>
      <c r="T14" s="627"/>
      <c r="U14" s="627"/>
      <c r="V14" s="627"/>
      <c r="W14" s="627"/>
      <c r="X14" s="627"/>
      <c r="Y14" s="627"/>
      <c r="Z14" s="627"/>
      <c r="AA14" s="627"/>
      <c r="AB14" s="627"/>
      <c r="AC14" s="627"/>
      <c r="AD14" s="627"/>
      <c r="AE14" s="627"/>
      <c r="AF14" s="627"/>
      <c r="AG14" s="627"/>
      <c r="AH14" s="627"/>
      <c r="AI14" s="627"/>
      <c r="AJ14" s="627"/>
      <c r="AK14" s="627"/>
      <c r="AL14" s="627"/>
      <c r="AM14" s="627"/>
      <c r="AN14" s="627"/>
      <c r="AO14" s="627"/>
      <c r="AP14" s="627"/>
      <c r="AQ14" s="627"/>
      <c r="AR14" s="274"/>
    </row>
    <row r="15" spans="1:44" ht="16.5" customHeight="1">
      <c r="A15" s="294"/>
      <c r="B15" s="73"/>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274"/>
    </row>
    <row r="16" spans="1:44" ht="16.5" customHeight="1">
      <c r="A16" s="294"/>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601" t="s">
        <v>71</v>
      </c>
      <c r="AH16" s="601"/>
      <c r="AI16" s="601"/>
      <c r="AJ16" s="601"/>
      <c r="AK16" s="601"/>
      <c r="AL16" s="601"/>
      <c r="AM16" s="601"/>
      <c r="AN16" s="601"/>
      <c r="AO16" s="601"/>
      <c r="AP16" s="601"/>
      <c r="AQ16" s="601"/>
      <c r="AR16" s="79"/>
    </row>
    <row r="17" spans="1:44" ht="12" customHeight="1">
      <c r="A17" s="294"/>
      <c r="B17" s="73"/>
      <c r="C17" s="73"/>
      <c r="D17" s="73"/>
      <c r="E17" s="73"/>
      <c r="F17" s="73"/>
      <c r="G17" s="73"/>
      <c r="H17" s="73"/>
      <c r="I17" s="73"/>
      <c r="J17" s="73"/>
      <c r="K17" s="73"/>
      <c r="L17" s="599"/>
      <c r="M17" s="599"/>
      <c r="N17" s="599"/>
      <c r="O17" s="599"/>
      <c r="P17" s="599"/>
      <c r="Q17" s="599"/>
      <c r="R17" s="599"/>
      <c r="S17" s="599"/>
      <c r="T17" s="599"/>
      <c r="U17" s="599"/>
      <c r="V17" s="599"/>
      <c r="W17" s="599"/>
      <c r="X17" s="599"/>
      <c r="Y17" s="599"/>
      <c r="Z17" s="599"/>
      <c r="AA17" s="599"/>
      <c r="AB17" s="599"/>
      <c r="AC17" s="599"/>
      <c r="AD17" s="599"/>
      <c r="AE17" s="599"/>
      <c r="AF17" s="599"/>
      <c r="AG17" s="599"/>
      <c r="AH17" s="599"/>
      <c r="AI17" s="599"/>
      <c r="AJ17" s="73"/>
      <c r="AK17" s="73"/>
      <c r="AL17" s="73"/>
      <c r="AM17" s="73"/>
      <c r="AN17" s="73"/>
      <c r="AO17" s="73"/>
      <c r="AP17" s="73"/>
      <c r="AQ17" s="73"/>
      <c r="AR17" s="274"/>
    </row>
    <row r="18" spans="1:44" ht="15" customHeight="1">
      <c r="A18" s="294"/>
      <c r="B18" s="599" t="s">
        <v>18</v>
      </c>
      <c r="C18" s="599"/>
      <c r="D18" s="599"/>
      <c r="E18" s="599"/>
      <c r="F18" s="599"/>
      <c r="G18" s="599"/>
      <c r="H18" s="73"/>
      <c r="I18" s="39" t="s">
        <v>17</v>
      </c>
      <c r="J18" s="73"/>
      <c r="K18" s="73"/>
      <c r="L18" s="599"/>
      <c r="M18" s="599"/>
      <c r="N18" s="599"/>
      <c r="O18" s="599"/>
      <c r="P18" s="599"/>
      <c r="Q18" s="599"/>
      <c r="R18" s="599"/>
      <c r="S18" s="599"/>
      <c r="T18" s="599"/>
      <c r="U18" s="599"/>
      <c r="V18" s="599"/>
      <c r="W18" s="599"/>
      <c r="X18" s="599"/>
      <c r="Y18" s="599"/>
      <c r="Z18" s="599"/>
      <c r="AA18" s="599"/>
      <c r="AB18" s="599"/>
      <c r="AC18" s="599"/>
      <c r="AD18" s="599"/>
      <c r="AE18" s="599"/>
      <c r="AF18" s="599"/>
      <c r="AG18" s="599"/>
      <c r="AH18" s="599"/>
      <c r="AI18" s="599"/>
      <c r="AJ18" s="38"/>
      <c r="AK18" s="38"/>
      <c r="AL18" s="38"/>
      <c r="AM18" s="38"/>
      <c r="AN18" s="38"/>
      <c r="AO18" s="38"/>
      <c r="AP18" s="38"/>
      <c r="AQ18" s="38"/>
      <c r="AR18" s="274"/>
    </row>
    <row r="19" spans="1:44" ht="12" customHeight="1">
      <c r="A19" s="294"/>
      <c r="B19" s="73"/>
      <c r="C19" s="73"/>
      <c r="D19" s="73"/>
      <c r="E19" s="73"/>
      <c r="F19" s="73"/>
      <c r="G19" s="73"/>
      <c r="H19" s="73"/>
      <c r="I19" s="73"/>
      <c r="J19" s="73"/>
      <c r="K19" s="73"/>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274"/>
    </row>
    <row r="20" spans="1:44" ht="15" customHeight="1">
      <c r="A20" s="294"/>
      <c r="B20" s="73"/>
      <c r="C20" s="73"/>
      <c r="D20" s="73"/>
      <c r="E20" s="73"/>
      <c r="F20" s="73"/>
      <c r="G20" s="73"/>
      <c r="H20" s="73"/>
      <c r="I20" s="73"/>
      <c r="J20" s="73"/>
      <c r="K20" s="73"/>
      <c r="L20" s="599"/>
      <c r="M20" s="599"/>
      <c r="N20" s="599"/>
      <c r="O20" s="599"/>
      <c r="P20" s="599"/>
      <c r="Q20" s="599"/>
      <c r="R20" s="599"/>
      <c r="S20" s="599"/>
      <c r="T20" s="599"/>
      <c r="U20" s="599"/>
      <c r="V20" s="599"/>
      <c r="W20" s="599"/>
      <c r="X20" s="599"/>
      <c r="Y20" s="599"/>
      <c r="Z20" s="599"/>
      <c r="AA20" s="599"/>
      <c r="AB20" s="599"/>
      <c r="AC20" s="38"/>
      <c r="AD20" s="600" t="s">
        <v>3</v>
      </c>
      <c r="AE20" s="600"/>
      <c r="AG20" s="40"/>
      <c r="AH20" s="40"/>
      <c r="AI20" s="73"/>
      <c r="AJ20" s="73"/>
      <c r="AK20" s="73"/>
      <c r="AL20" s="73"/>
      <c r="AM20" s="73"/>
      <c r="AN20" s="73"/>
      <c r="AO20" s="73"/>
      <c r="AP20" s="73"/>
      <c r="AQ20" s="73"/>
      <c r="AR20" s="274"/>
    </row>
    <row r="21" spans="1:44" ht="15" customHeight="1">
      <c r="A21" s="294"/>
      <c r="B21" s="73"/>
      <c r="C21" s="73"/>
      <c r="D21" s="73"/>
      <c r="E21" s="73"/>
      <c r="F21" s="73"/>
      <c r="G21" s="73"/>
      <c r="H21" s="73"/>
      <c r="I21" s="39" t="s">
        <v>13</v>
      </c>
      <c r="J21" s="73"/>
      <c r="K21" s="73"/>
      <c r="L21" s="599"/>
      <c r="M21" s="599"/>
      <c r="N21" s="599"/>
      <c r="O21" s="599"/>
      <c r="P21" s="599"/>
      <c r="Q21" s="599"/>
      <c r="R21" s="599"/>
      <c r="S21" s="599"/>
      <c r="T21" s="599"/>
      <c r="U21" s="599"/>
      <c r="V21" s="599"/>
      <c r="W21" s="599"/>
      <c r="X21" s="599"/>
      <c r="Y21" s="599"/>
      <c r="Z21" s="599"/>
      <c r="AA21" s="599"/>
      <c r="AB21" s="599"/>
      <c r="AC21" s="38"/>
      <c r="AD21" s="600"/>
      <c r="AE21" s="600"/>
      <c r="AF21" s="40"/>
      <c r="AG21" s="40"/>
      <c r="AH21" s="40"/>
      <c r="AI21" s="38"/>
      <c r="AJ21" s="38"/>
      <c r="AK21" s="38"/>
      <c r="AL21" s="40"/>
      <c r="AM21" s="40"/>
      <c r="AN21" s="40"/>
      <c r="AO21" s="73"/>
      <c r="AP21" s="73"/>
      <c r="AQ21" s="73"/>
      <c r="AR21" s="274"/>
    </row>
    <row r="22" spans="1:44" ht="15" customHeight="1">
      <c r="A22" s="294"/>
      <c r="B22" s="73"/>
      <c r="C22" s="73"/>
      <c r="D22" s="73"/>
      <c r="E22" s="73"/>
      <c r="F22" s="73"/>
      <c r="G22" s="73"/>
      <c r="H22" s="73"/>
      <c r="I22" s="73"/>
      <c r="J22" s="73"/>
      <c r="K22" s="73"/>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40"/>
      <c r="AM22" s="40"/>
      <c r="AN22" s="40"/>
      <c r="AO22" s="73"/>
      <c r="AP22" s="73"/>
      <c r="AQ22" s="73"/>
      <c r="AR22" s="274"/>
    </row>
    <row r="23" spans="1:44" ht="16.5" customHeight="1">
      <c r="A23" s="294"/>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274"/>
    </row>
    <row r="24" spans="1:44" ht="16.5" customHeight="1">
      <c r="A24" s="294"/>
      <c r="B24" s="73"/>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601" t="s">
        <v>71</v>
      </c>
      <c r="AH24" s="601"/>
      <c r="AI24" s="601"/>
      <c r="AJ24" s="601"/>
      <c r="AK24" s="601"/>
      <c r="AL24" s="601"/>
      <c r="AM24" s="601"/>
      <c r="AN24" s="601"/>
      <c r="AO24" s="601"/>
      <c r="AP24" s="601"/>
      <c r="AQ24" s="601"/>
      <c r="AR24" s="79"/>
    </row>
    <row r="25" spans="1:44" ht="12" customHeight="1">
      <c r="A25" s="294"/>
      <c r="B25" s="73"/>
      <c r="C25" s="73"/>
      <c r="D25" s="73"/>
      <c r="E25" s="73"/>
      <c r="F25" s="73"/>
      <c r="G25" s="73"/>
      <c r="H25" s="73"/>
      <c r="I25" s="73"/>
      <c r="J25" s="73"/>
      <c r="K25" s="73"/>
      <c r="L25" s="599"/>
      <c r="M25" s="599"/>
      <c r="N25" s="599"/>
      <c r="O25" s="599"/>
      <c r="P25" s="599"/>
      <c r="Q25" s="599"/>
      <c r="R25" s="599"/>
      <c r="S25" s="599"/>
      <c r="T25" s="599"/>
      <c r="U25" s="599"/>
      <c r="V25" s="599"/>
      <c r="W25" s="599"/>
      <c r="X25" s="599"/>
      <c r="Y25" s="599"/>
      <c r="Z25" s="599"/>
      <c r="AA25" s="599"/>
      <c r="AB25" s="599"/>
      <c r="AC25" s="599"/>
      <c r="AD25" s="599"/>
      <c r="AE25" s="599"/>
      <c r="AF25" s="599"/>
      <c r="AG25" s="599"/>
      <c r="AH25" s="599"/>
      <c r="AI25" s="599"/>
      <c r="AJ25" s="73"/>
      <c r="AK25" s="73"/>
      <c r="AL25" s="73"/>
      <c r="AM25" s="73"/>
      <c r="AN25" s="73"/>
      <c r="AO25" s="73"/>
      <c r="AP25" s="73"/>
      <c r="AQ25" s="73"/>
      <c r="AR25" s="274"/>
    </row>
    <row r="26" spans="1:44" ht="15" customHeight="1">
      <c r="A26" s="294"/>
      <c r="B26" s="599" t="s">
        <v>18</v>
      </c>
      <c r="C26" s="599"/>
      <c r="D26" s="599"/>
      <c r="E26" s="599"/>
      <c r="F26" s="599"/>
      <c r="G26" s="599"/>
      <c r="H26" s="73"/>
      <c r="I26" s="39" t="s">
        <v>17</v>
      </c>
      <c r="J26" s="73"/>
      <c r="K26" s="73"/>
      <c r="L26" s="599"/>
      <c r="M26" s="599"/>
      <c r="N26" s="599"/>
      <c r="O26" s="599"/>
      <c r="P26" s="599"/>
      <c r="Q26" s="599"/>
      <c r="R26" s="599"/>
      <c r="S26" s="599"/>
      <c r="T26" s="599"/>
      <c r="U26" s="599"/>
      <c r="V26" s="599"/>
      <c r="W26" s="599"/>
      <c r="X26" s="599"/>
      <c r="Y26" s="599"/>
      <c r="Z26" s="599"/>
      <c r="AA26" s="599"/>
      <c r="AB26" s="599"/>
      <c r="AC26" s="599"/>
      <c r="AD26" s="599"/>
      <c r="AE26" s="599"/>
      <c r="AF26" s="599"/>
      <c r="AG26" s="599"/>
      <c r="AH26" s="599"/>
      <c r="AI26" s="599"/>
      <c r="AJ26" s="38"/>
      <c r="AK26" s="38"/>
      <c r="AL26" s="38"/>
      <c r="AM26" s="38"/>
      <c r="AN26" s="38"/>
      <c r="AO26" s="38"/>
      <c r="AP26" s="38"/>
      <c r="AQ26" s="38"/>
      <c r="AR26" s="274"/>
    </row>
    <row r="27" spans="1:44" ht="12" customHeight="1">
      <c r="A27" s="294"/>
      <c r="B27" s="73"/>
      <c r="C27" s="73"/>
      <c r="D27" s="73"/>
      <c r="E27" s="73"/>
      <c r="F27" s="73"/>
      <c r="G27" s="73"/>
      <c r="H27" s="73"/>
      <c r="I27" s="73"/>
      <c r="J27" s="73"/>
      <c r="K27" s="73"/>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274"/>
    </row>
    <row r="28" spans="1:44" ht="15" customHeight="1">
      <c r="A28" s="294"/>
      <c r="B28" s="73"/>
      <c r="C28" s="73"/>
      <c r="D28" s="73"/>
      <c r="E28" s="73"/>
      <c r="F28" s="73"/>
      <c r="G28" s="73"/>
      <c r="H28" s="73"/>
      <c r="I28" s="73"/>
      <c r="J28" s="73"/>
      <c r="K28" s="73"/>
      <c r="L28" s="599"/>
      <c r="M28" s="599"/>
      <c r="N28" s="599"/>
      <c r="O28" s="599"/>
      <c r="P28" s="599"/>
      <c r="Q28" s="599"/>
      <c r="R28" s="599"/>
      <c r="S28" s="599"/>
      <c r="T28" s="599"/>
      <c r="U28" s="599"/>
      <c r="V28" s="599"/>
      <c r="W28" s="599"/>
      <c r="X28" s="599"/>
      <c r="Y28" s="599"/>
      <c r="Z28" s="599"/>
      <c r="AA28" s="599"/>
      <c r="AB28" s="599"/>
      <c r="AC28" s="38"/>
      <c r="AD28" s="600" t="s">
        <v>3</v>
      </c>
      <c r="AE28" s="600"/>
      <c r="AG28" s="40"/>
      <c r="AH28" s="40"/>
      <c r="AI28" s="73"/>
      <c r="AJ28" s="73"/>
      <c r="AK28" s="73"/>
      <c r="AL28" s="73"/>
      <c r="AM28" s="73"/>
      <c r="AN28" s="73"/>
      <c r="AO28" s="73"/>
      <c r="AP28" s="73"/>
      <c r="AQ28" s="73"/>
      <c r="AR28" s="274"/>
    </row>
    <row r="29" spans="1:44" ht="15" customHeight="1">
      <c r="A29" s="294"/>
      <c r="B29" s="73"/>
      <c r="C29" s="73"/>
      <c r="D29" s="73"/>
      <c r="E29" s="73"/>
      <c r="F29" s="73"/>
      <c r="G29" s="73"/>
      <c r="H29" s="73"/>
      <c r="I29" s="39" t="s">
        <v>13</v>
      </c>
      <c r="J29" s="73"/>
      <c r="K29" s="73"/>
      <c r="L29" s="599"/>
      <c r="M29" s="599"/>
      <c r="N29" s="599"/>
      <c r="O29" s="599"/>
      <c r="P29" s="599"/>
      <c r="Q29" s="599"/>
      <c r="R29" s="599"/>
      <c r="S29" s="599"/>
      <c r="T29" s="599"/>
      <c r="U29" s="599"/>
      <c r="V29" s="599"/>
      <c r="W29" s="599"/>
      <c r="X29" s="599"/>
      <c r="Y29" s="599"/>
      <c r="Z29" s="599"/>
      <c r="AA29" s="599"/>
      <c r="AB29" s="599"/>
      <c r="AC29" s="38"/>
      <c r="AD29" s="600"/>
      <c r="AE29" s="600"/>
      <c r="AF29" s="40"/>
      <c r="AG29" s="40"/>
      <c r="AH29" s="40"/>
      <c r="AI29" s="38"/>
      <c r="AJ29" s="38"/>
      <c r="AK29" s="38"/>
      <c r="AL29" s="40"/>
      <c r="AM29" s="40"/>
      <c r="AN29" s="40"/>
      <c r="AO29" s="73"/>
      <c r="AP29" s="73"/>
      <c r="AQ29" s="73"/>
      <c r="AR29" s="274"/>
    </row>
    <row r="30" spans="1:44" ht="15" customHeight="1">
      <c r="A30" s="294"/>
      <c r="B30" s="73"/>
      <c r="C30" s="73"/>
      <c r="D30" s="73"/>
      <c r="E30" s="73"/>
      <c r="F30" s="73"/>
      <c r="G30" s="73"/>
      <c r="H30" s="73"/>
      <c r="I30" s="73"/>
      <c r="J30" s="73"/>
      <c r="K30" s="73"/>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40"/>
      <c r="AM30" s="40"/>
      <c r="AN30" s="40"/>
      <c r="AO30" s="73"/>
      <c r="AP30" s="73"/>
      <c r="AQ30" s="73"/>
      <c r="AR30" s="274"/>
    </row>
    <row r="31" spans="1:44" ht="16.5" customHeight="1">
      <c r="A31" s="294"/>
      <c r="B31" s="73"/>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274"/>
    </row>
    <row r="32" spans="1:44" ht="16.5" customHeight="1">
      <c r="A32" s="294"/>
      <c r="B32" s="73"/>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601" t="s">
        <v>71</v>
      </c>
      <c r="AH32" s="601"/>
      <c r="AI32" s="601"/>
      <c r="AJ32" s="601"/>
      <c r="AK32" s="601"/>
      <c r="AL32" s="601"/>
      <c r="AM32" s="601"/>
      <c r="AN32" s="601"/>
      <c r="AO32" s="601"/>
      <c r="AP32" s="601"/>
      <c r="AQ32" s="601"/>
      <c r="AR32" s="79"/>
    </row>
    <row r="33" spans="1:44" ht="12" customHeight="1">
      <c r="A33" s="294"/>
      <c r="B33" s="73"/>
      <c r="C33" s="73"/>
      <c r="D33" s="73"/>
      <c r="E33" s="73"/>
      <c r="F33" s="73"/>
      <c r="G33" s="73"/>
      <c r="H33" s="73"/>
      <c r="I33" s="73"/>
      <c r="J33" s="73"/>
      <c r="K33" s="73"/>
      <c r="L33" s="599"/>
      <c r="M33" s="599"/>
      <c r="N33" s="599"/>
      <c r="O33" s="599"/>
      <c r="P33" s="599"/>
      <c r="Q33" s="599"/>
      <c r="R33" s="599"/>
      <c r="S33" s="599"/>
      <c r="T33" s="599"/>
      <c r="U33" s="599"/>
      <c r="V33" s="599"/>
      <c r="W33" s="599"/>
      <c r="X33" s="599"/>
      <c r="Y33" s="599"/>
      <c r="Z33" s="599"/>
      <c r="AA33" s="599"/>
      <c r="AB33" s="599"/>
      <c r="AC33" s="599"/>
      <c r="AD33" s="599"/>
      <c r="AE33" s="599"/>
      <c r="AF33" s="599"/>
      <c r="AG33" s="599"/>
      <c r="AH33" s="599"/>
      <c r="AI33" s="599"/>
      <c r="AJ33" s="73"/>
      <c r="AK33" s="73"/>
      <c r="AL33" s="73"/>
      <c r="AM33" s="73"/>
      <c r="AN33" s="73"/>
      <c r="AO33" s="73"/>
      <c r="AP33" s="73"/>
      <c r="AQ33" s="73"/>
      <c r="AR33" s="274"/>
    </row>
    <row r="34" spans="1:44" ht="15" customHeight="1">
      <c r="A34" s="294"/>
      <c r="B34" s="599" t="s">
        <v>18</v>
      </c>
      <c r="C34" s="599"/>
      <c r="D34" s="599"/>
      <c r="E34" s="599"/>
      <c r="F34" s="599"/>
      <c r="G34" s="599"/>
      <c r="H34" s="73"/>
      <c r="I34" s="39" t="s">
        <v>17</v>
      </c>
      <c r="J34" s="73"/>
      <c r="K34" s="73"/>
      <c r="L34" s="599"/>
      <c r="M34" s="599"/>
      <c r="N34" s="599"/>
      <c r="O34" s="599"/>
      <c r="P34" s="599"/>
      <c r="Q34" s="599"/>
      <c r="R34" s="599"/>
      <c r="S34" s="599"/>
      <c r="T34" s="599"/>
      <c r="U34" s="599"/>
      <c r="V34" s="599"/>
      <c r="W34" s="599"/>
      <c r="X34" s="599"/>
      <c r="Y34" s="599"/>
      <c r="Z34" s="599"/>
      <c r="AA34" s="599"/>
      <c r="AB34" s="599"/>
      <c r="AC34" s="599"/>
      <c r="AD34" s="599"/>
      <c r="AE34" s="599"/>
      <c r="AF34" s="599"/>
      <c r="AG34" s="599"/>
      <c r="AH34" s="599"/>
      <c r="AI34" s="599"/>
      <c r="AJ34" s="38"/>
      <c r="AK34" s="38"/>
      <c r="AL34" s="38"/>
      <c r="AM34" s="38"/>
      <c r="AN34" s="38"/>
      <c r="AO34" s="38"/>
      <c r="AP34" s="38"/>
      <c r="AQ34" s="38"/>
      <c r="AR34" s="274"/>
    </row>
    <row r="35" spans="1:44" ht="12" customHeight="1">
      <c r="A35" s="294"/>
      <c r="B35" s="73"/>
      <c r="C35" s="73"/>
      <c r="D35" s="73"/>
      <c r="E35" s="73"/>
      <c r="F35" s="73"/>
      <c r="G35" s="73"/>
      <c r="H35" s="73"/>
      <c r="I35" s="73"/>
      <c r="J35" s="73"/>
      <c r="K35" s="73"/>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274"/>
    </row>
    <row r="36" spans="1:44" ht="15" customHeight="1">
      <c r="A36" s="294"/>
      <c r="B36" s="73"/>
      <c r="C36" s="73"/>
      <c r="D36" s="73"/>
      <c r="E36" s="73"/>
      <c r="F36" s="73"/>
      <c r="G36" s="73"/>
      <c r="H36" s="73"/>
      <c r="I36" s="73"/>
      <c r="J36" s="73"/>
      <c r="K36" s="73"/>
      <c r="L36" s="599"/>
      <c r="M36" s="599"/>
      <c r="N36" s="599"/>
      <c r="O36" s="599"/>
      <c r="P36" s="599"/>
      <c r="Q36" s="599"/>
      <c r="R36" s="599"/>
      <c r="S36" s="599"/>
      <c r="T36" s="599"/>
      <c r="U36" s="599"/>
      <c r="V36" s="599"/>
      <c r="W36" s="599"/>
      <c r="X36" s="599"/>
      <c r="Y36" s="599"/>
      <c r="Z36" s="599"/>
      <c r="AA36" s="599"/>
      <c r="AB36" s="599"/>
      <c r="AC36" s="38"/>
      <c r="AD36" s="600" t="s">
        <v>3</v>
      </c>
      <c r="AE36" s="600"/>
      <c r="AG36" s="40"/>
      <c r="AH36" s="40"/>
      <c r="AI36" s="73"/>
      <c r="AJ36" s="73"/>
      <c r="AK36" s="73"/>
      <c r="AL36" s="73"/>
      <c r="AM36" s="73"/>
      <c r="AN36" s="73"/>
      <c r="AO36" s="73"/>
      <c r="AP36" s="73"/>
      <c r="AQ36" s="73"/>
      <c r="AR36" s="274"/>
    </row>
    <row r="37" spans="1:44" ht="15" customHeight="1">
      <c r="A37" s="294"/>
      <c r="B37" s="73"/>
      <c r="C37" s="73"/>
      <c r="D37" s="73"/>
      <c r="E37" s="73"/>
      <c r="F37" s="73"/>
      <c r="G37" s="73"/>
      <c r="H37" s="73"/>
      <c r="I37" s="39" t="s">
        <v>13</v>
      </c>
      <c r="J37" s="73"/>
      <c r="K37" s="73"/>
      <c r="L37" s="599"/>
      <c r="M37" s="599"/>
      <c r="N37" s="599"/>
      <c r="O37" s="599"/>
      <c r="P37" s="599"/>
      <c r="Q37" s="599"/>
      <c r="R37" s="599"/>
      <c r="S37" s="599"/>
      <c r="T37" s="599"/>
      <c r="U37" s="599"/>
      <c r="V37" s="599"/>
      <c r="W37" s="599"/>
      <c r="X37" s="599"/>
      <c r="Y37" s="599"/>
      <c r="Z37" s="599"/>
      <c r="AA37" s="599"/>
      <c r="AB37" s="599"/>
      <c r="AC37" s="38"/>
      <c r="AD37" s="600"/>
      <c r="AE37" s="600"/>
      <c r="AF37" s="40"/>
      <c r="AG37" s="40"/>
      <c r="AH37" s="40"/>
      <c r="AI37" s="38"/>
      <c r="AJ37" s="38"/>
      <c r="AK37" s="38"/>
      <c r="AL37" s="40"/>
      <c r="AM37" s="40"/>
      <c r="AN37" s="40"/>
      <c r="AO37" s="73"/>
      <c r="AP37" s="73"/>
      <c r="AQ37" s="73"/>
      <c r="AR37" s="274"/>
    </row>
    <row r="38" spans="1:44" ht="15" customHeight="1">
      <c r="A38" s="294"/>
      <c r="B38" s="73"/>
      <c r="C38" s="73"/>
      <c r="D38" s="73"/>
      <c r="E38" s="73"/>
      <c r="F38" s="73"/>
      <c r="G38" s="73"/>
      <c r="H38" s="73"/>
      <c r="I38" s="73"/>
      <c r="J38" s="73"/>
      <c r="K38" s="73"/>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40"/>
      <c r="AM38" s="40"/>
      <c r="AN38" s="40"/>
      <c r="AO38" s="73"/>
      <c r="AP38" s="73"/>
      <c r="AQ38" s="73"/>
      <c r="AR38" s="274"/>
    </row>
    <row r="39" spans="1:44" ht="16.5" customHeight="1">
      <c r="A39" s="294"/>
      <c r="B39" s="73"/>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274"/>
    </row>
    <row r="40" spans="1:44" ht="16.5" customHeight="1">
      <c r="A40" s="294"/>
      <c r="B40" s="73"/>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601" t="s">
        <v>71</v>
      </c>
      <c r="AH40" s="601"/>
      <c r="AI40" s="601"/>
      <c r="AJ40" s="601"/>
      <c r="AK40" s="601"/>
      <c r="AL40" s="601"/>
      <c r="AM40" s="601"/>
      <c r="AN40" s="601"/>
      <c r="AO40" s="601"/>
      <c r="AP40" s="601"/>
      <c r="AQ40" s="601"/>
      <c r="AR40" s="79"/>
    </row>
    <row r="41" spans="1:44" ht="12" customHeight="1">
      <c r="A41" s="294"/>
      <c r="B41" s="73"/>
      <c r="C41" s="73"/>
      <c r="D41" s="73"/>
      <c r="E41" s="73"/>
      <c r="F41" s="73"/>
      <c r="G41" s="73"/>
      <c r="H41" s="73"/>
      <c r="I41" s="73"/>
      <c r="J41" s="73"/>
      <c r="K41" s="73"/>
      <c r="L41" s="599"/>
      <c r="M41" s="599"/>
      <c r="N41" s="599"/>
      <c r="O41" s="599"/>
      <c r="P41" s="599"/>
      <c r="Q41" s="599"/>
      <c r="R41" s="599"/>
      <c r="S41" s="599"/>
      <c r="T41" s="599"/>
      <c r="U41" s="599"/>
      <c r="V41" s="599"/>
      <c r="W41" s="599"/>
      <c r="X41" s="599"/>
      <c r="Y41" s="599"/>
      <c r="Z41" s="599"/>
      <c r="AA41" s="599"/>
      <c r="AB41" s="599"/>
      <c r="AC41" s="599"/>
      <c r="AD41" s="599"/>
      <c r="AE41" s="599"/>
      <c r="AF41" s="599"/>
      <c r="AG41" s="599"/>
      <c r="AH41" s="599"/>
      <c r="AI41" s="599"/>
      <c r="AJ41" s="73"/>
      <c r="AK41" s="73"/>
      <c r="AL41" s="73"/>
      <c r="AM41" s="73"/>
      <c r="AN41" s="73"/>
      <c r="AO41" s="73"/>
      <c r="AP41" s="73"/>
      <c r="AQ41" s="73"/>
      <c r="AR41" s="274"/>
    </row>
    <row r="42" spans="1:44" ht="15" customHeight="1">
      <c r="A42" s="294"/>
      <c r="B42" s="599" t="s">
        <v>18</v>
      </c>
      <c r="C42" s="599"/>
      <c r="D42" s="599"/>
      <c r="E42" s="599"/>
      <c r="F42" s="599"/>
      <c r="G42" s="599"/>
      <c r="H42" s="73"/>
      <c r="I42" s="39" t="s">
        <v>17</v>
      </c>
      <c r="J42" s="73"/>
      <c r="K42" s="73"/>
      <c r="L42" s="599"/>
      <c r="M42" s="599"/>
      <c r="N42" s="599"/>
      <c r="O42" s="599"/>
      <c r="P42" s="599"/>
      <c r="Q42" s="599"/>
      <c r="R42" s="599"/>
      <c r="S42" s="599"/>
      <c r="T42" s="599"/>
      <c r="U42" s="599"/>
      <c r="V42" s="599"/>
      <c r="W42" s="599"/>
      <c r="X42" s="599"/>
      <c r="Y42" s="599"/>
      <c r="Z42" s="599"/>
      <c r="AA42" s="599"/>
      <c r="AB42" s="599"/>
      <c r="AC42" s="599"/>
      <c r="AD42" s="599"/>
      <c r="AE42" s="599"/>
      <c r="AF42" s="599"/>
      <c r="AG42" s="599"/>
      <c r="AH42" s="599"/>
      <c r="AI42" s="599"/>
      <c r="AJ42" s="38"/>
      <c r="AK42" s="38"/>
      <c r="AL42" s="38"/>
      <c r="AM42" s="38"/>
      <c r="AN42" s="38"/>
      <c r="AO42" s="38"/>
      <c r="AP42" s="38"/>
      <c r="AQ42" s="38"/>
      <c r="AR42" s="274"/>
    </row>
    <row r="43" spans="1:44" ht="12" customHeight="1">
      <c r="A43" s="294"/>
      <c r="B43" s="73"/>
      <c r="C43" s="73"/>
      <c r="D43" s="73"/>
      <c r="E43" s="73"/>
      <c r="F43" s="73"/>
      <c r="G43" s="73"/>
      <c r="H43" s="73"/>
      <c r="I43" s="73"/>
      <c r="J43" s="73"/>
      <c r="K43" s="73"/>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274"/>
    </row>
    <row r="44" spans="1:44" ht="15" customHeight="1">
      <c r="A44" s="294"/>
      <c r="B44" s="73"/>
      <c r="C44" s="73"/>
      <c r="D44" s="73"/>
      <c r="E44" s="73"/>
      <c r="F44" s="73"/>
      <c r="G44" s="73"/>
      <c r="H44" s="73"/>
      <c r="I44" s="73"/>
      <c r="J44" s="73"/>
      <c r="K44" s="73"/>
      <c r="L44" s="599"/>
      <c r="M44" s="599"/>
      <c r="N44" s="599"/>
      <c r="O44" s="599"/>
      <c r="P44" s="599"/>
      <c r="Q44" s="599"/>
      <c r="R44" s="599"/>
      <c r="S44" s="599"/>
      <c r="T44" s="599"/>
      <c r="U44" s="599"/>
      <c r="V44" s="599"/>
      <c r="W44" s="599"/>
      <c r="X44" s="599"/>
      <c r="Y44" s="599"/>
      <c r="Z44" s="599"/>
      <c r="AA44" s="599"/>
      <c r="AB44" s="599"/>
      <c r="AC44" s="38"/>
      <c r="AD44" s="600" t="s">
        <v>3</v>
      </c>
      <c r="AE44" s="600"/>
      <c r="AG44" s="40"/>
      <c r="AH44" s="40"/>
      <c r="AI44" s="73"/>
      <c r="AJ44" s="73"/>
      <c r="AK44" s="73"/>
      <c r="AL44" s="73"/>
      <c r="AM44" s="73"/>
      <c r="AN44" s="73"/>
      <c r="AO44" s="73"/>
      <c r="AP44" s="73"/>
      <c r="AQ44" s="73"/>
      <c r="AR44" s="274"/>
    </row>
    <row r="45" spans="1:44" ht="15" customHeight="1">
      <c r="A45" s="294"/>
      <c r="B45" s="73"/>
      <c r="C45" s="73"/>
      <c r="D45" s="73"/>
      <c r="E45" s="73"/>
      <c r="F45" s="73"/>
      <c r="G45" s="73"/>
      <c r="H45" s="73"/>
      <c r="I45" s="39" t="s">
        <v>13</v>
      </c>
      <c r="J45" s="73"/>
      <c r="K45" s="73"/>
      <c r="L45" s="599"/>
      <c r="M45" s="599"/>
      <c r="N45" s="599"/>
      <c r="O45" s="599"/>
      <c r="P45" s="599"/>
      <c r="Q45" s="599"/>
      <c r="R45" s="599"/>
      <c r="S45" s="599"/>
      <c r="T45" s="599"/>
      <c r="U45" s="599"/>
      <c r="V45" s="599"/>
      <c r="W45" s="599"/>
      <c r="X45" s="599"/>
      <c r="Y45" s="599"/>
      <c r="Z45" s="599"/>
      <c r="AA45" s="599"/>
      <c r="AB45" s="599"/>
      <c r="AC45" s="38"/>
      <c r="AD45" s="600"/>
      <c r="AE45" s="600"/>
      <c r="AF45" s="40"/>
      <c r="AG45" s="40"/>
      <c r="AH45" s="40"/>
      <c r="AI45" s="38"/>
      <c r="AJ45" s="38"/>
      <c r="AK45" s="38"/>
      <c r="AL45" s="40"/>
      <c r="AM45" s="40"/>
      <c r="AN45" s="40"/>
      <c r="AO45" s="73"/>
      <c r="AP45" s="73"/>
      <c r="AQ45" s="73"/>
      <c r="AR45" s="274"/>
    </row>
    <row r="46" spans="1:44" ht="15" customHeight="1">
      <c r="A46" s="294"/>
      <c r="B46" s="73"/>
      <c r="C46" s="73"/>
      <c r="D46" s="73"/>
      <c r="E46" s="73"/>
      <c r="F46" s="73"/>
      <c r="G46" s="73"/>
      <c r="H46" s="73"/>
      <c r="I46" s="73"/>
      <c r="J46" s="73"/>
      <c r="K46" s="73"/>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40"/>
      <c r="AM46" s="40"/>
      <c r="AN46" s="40"/>
      <c r="AO46" s="73"/>
      <c r="AP46" s="73"/>
      <c r="AQ46" s="73"/>
      <c r="AR46" s="274"/>
    </row>
    <row r="47" spans="1:44" ht="16.5" customHeight="1">
      <c r="A47" s="294"/>
      <c r="B47" s="73"/>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274"/>
    </row>
    <row r="48" spans="1:44" ht="16.5" customHeight="1">
      <c r="A48" s="294"/>
      <c r="B48" s="73"/>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601" t="s">
        <v>71</v>
      </c>
      <c r="AH48" s="601"/>
      <c r="AI48" s="601"/>
      <c r="AJ48" s="601"/>
      <c r="AK48" s="601"/>
      <c r="AL48" s="601"/>
      <c r="AM48" s="601"/>
      <c r="AN48" s="601"/>
      <c r="AO48" s="601"/>
      <c r="AP48" s="601"/>
      <c r="AQ48" s="601"/>
      <c r="AR48" s="79"/>
    </row>
    <row r="49" spans="1:44" ht="12" customHeight="1">
      <c r="A49" s="294"/>
      <c r="B49" s="73"/>
      <c r="C49" s="73"/>
      <c r="D49" s="73"/>
      <c r="E49" s="73"/>
      <c r="F49" s="73"/>
      <c r="G49" s="73"/>
      <c r="H49" s="73"/>
      <c r="I49" s="73"/>
      <c r="J49" s="73"/>
      <c r="K49" s="73"/>
      <c r="L49" s="599"/>
      <c r="M49" s="599"/>
      <c r="N49" s="599"/>
      <c r="O49" s="599"/>
      <c r="P49" s="599"/>
      <c r="Q49" s="599"/>
      <c r="R49" s="599"/>
      <c r="S49" s="599"/>
      <c r="T49" s="599"/>
      <c r="U49" s="599"/>
      <c r="V49" s="599"/>
      <c r="W49" s="599"/>
      <c r="X49" s="599"/>
      <c r="Y49" s="599"/>
      <c r="Z49" s="599"/>
      <c r="AA49" s="599"/>
      <c r="AB49" s="599"/>
      <c r="AC49" s="599"/>
      <c r="AD49" s="599"/>
      <c r="AE49" s="599"/>
      <c r="AF49" s="599"/>
      <c r="AG49" s="599"/>
      <c r="AH49" s="599"/>
      <c r="AI49" s="599"/>
      <c r="AJ49" s="73"/>
      <c r="AK49" s="73"/>
      <c r="AL49" s="73"/>
      <c r="AM49" s="73"/>
      <c r="AN49" s="73"/>
      <c r="AO49" s="73"/>
      <c r="AP49" s="73"/>
      <c r="AQ49" s="73"/>
      <c r="AR49" s="274"/>
    </row>
    <row r="50" spans="1:44" ht="15" customHeight="1">
      <c r="A50" s="294"/>
      <c r="B50" s="599" t="s">
        <v>18</v>
      </c>
      <c r="C50" s="599"/>
      <c r="D50" s="599"/>
      <c r="E50" s="599"/>
      <c r="F50" s="599"/>
      <c r="G50" s="599"/>
      <c r="H50" s="73"/>
      <c r="I50" s="39" t="s">
        <v>17</v>
      </c>
      <c r="J50" s="73"/>
      <c r="K50" s="73"/>
      <c r="L50" s="599"/>
      <c r="M50" s="599"/>
      <c r="N50" s="599"/>
      <c r="O50" s="599"/>
      <c r="P50" s="599"/>
      <c r="Q50" s="599"/>
      <c r="R50" s="599"/>
      <c r="S50" s="599"/>
      <c r="T50" s="599"/>
      <c r="U50" s="599"/>
      <c r="V50" s="599"/>
      <c r="W50" s="599"/>
      <c r="X50" s="599"/>
      <c r="Y50" s="599"/>
      <c r="Z50" s="599"/>
      <c r="AA50" s="599"/>
      <c r="AB50" s="599"/>
      <c r="AC50" s="599"/>
      <c r="AD50" s="599"/>
      <c r="AE50" s="599"/>
      <c r="AF50" s="599"/>
      <c r="AG50" s="599"/>
      <c r="AH50" s="599"/>
      <c r="AI50" s="599"/>
      <c r="AJ50" s="38"/>
      <c r="AK50" s="38"/>
      <c r="AL50" s="38"/>
      <c r="AM50" s="38"/>
      <c r="AN50" s="38"/>
      <c r="AO50" s="38"/>
      <c r="AP50" s="38"/>
      <c r="AQ50" s="38"/>
      <c r="AR50" s="274"/>
    </row>
    <row r="51" spans="1:44" ht="12" customHeight="1">
      <c r="A51" s="294"/>
      <c r="B51" s="73"/>
      <c r="C51" s="73"/>
      <c r="D51" s="73"/>
      <c r="E51" s="73"/>
      <c r="F51" s="73"/>
      <c r="G51" s="73"/>
      <c r="H51" s="73"/>
      <c r="I51" s="73"/>
      <c r="J51" s="73"/>
      <c r="K51" s="73"/>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274"/>
    </row>
    <row r="52" spans="1:44" ht="15" customHeight="1">
      <c r="A52" s="294"/>
      <c r="B52" s="73"/>
      <c r="C52" s="73"/>
      <c r="D52" s="73"/>
      <c r="E52" s="73"/>
      <c r="F52" s="73"/>
      <c r="G52" s="73"/>
      <c r="H52" s="73"/>
      <c r="I52" s="73"/>
      <c r="J52" s="73"/>
      <c r="K52" s="73"/>
      <c r="L52" s="599"/>
      <c r="M52" s="599"/>
      <c r="N52" s="599"/>
      <c r="O52" s="599"/>
      <c r="P52" s="599"/>
      <c r="Q52" s="599"/>
      <c r="R52" s="599"/>
      <c r="S52" s="599"/>
      <c r="T52" s="599"/>
      <c r="U52" s="599"/>
      <c r="V52" s="599"/>
      <c r="W52" s="599"/>
      <c r="X52" s="599"/>
      <c r="Y52" s="599"/>
      <c r="Z52" s="599"/>
      <c r="AA52" s="599"/>
      <c r="AB52" s="599"/>
      <c r="AC52" s="38"/>
      <c r="AD52" s="600" t="s">
        <v>3</v>
      </c>
      <c r="AE52" s="600"/>
      <c r="AG52" s="40"/>
      <c r="AH52" s="40"/>
      <c r="AI52" s="73"/>
      <c r="AJ52" s="73"/>
      <c r="AK52" s="73"/>
      <c r="AL52" s="73"/>
      <c r="AM52" s="73"/>
      <c r="AN52" s="73"/>
      <c r="AO52" s="73"/>
      <c r="AP52" s="73"/>
      <c r="AQ52" s="73"/>
      <c r="AR52" s="274"/>
    </row>
    <row r="53" spans="1:44" ht="15" customHeight="1">
      <c r="A53" s="294"/>
      <c r="B53" s="73"/>
      <c r="C53" s="73"/>
      <c r="D53" s="73"/>
      <c r="E53" s="73"/>
      <c r="F53" s="73"/>
      <c r="G53" s="73"/>
      <c r="H53" s="73"/>
      <c r="I53" s="39" t="s">
        <v>13</v>
      </c>
      <c r="J53" s="73"/>
      <c r="K53" s="73"/>
      <c r="L53" s="599"/>
      <c r="M53" s="599"/>
      <c r="N53" s="599"/>
      <c r="O53" s="599"/>
      <c r="P53" s="599"/>
      <c r="Q53" s="599"/>
      <c r="R53" s="599"/>
      <c r="S53" s="599"/>
      <c r="T53" s="599"/>
      <c r="U53" s="599"/>
      <c r="V53" s="599"/>
      <c r="W53" s="599"/>
      <c r="X53" s="599"/>
      <c r="Y53" s="599"/>
      <c r="Z53" s="599"/>
      <c r="AA53" s="599"/>
      <c r="AB53" s="599"/>
      <c r="AC53" s="38"/>
      <c r="AD53" s="600"/>
      <c r="AE53" s="600"/>
      <c r="AF53" s="40"/>
      <c r="AG53" s="40"/>
      <c r="AH53" s="40"/>
      <c r="AI53" s="38"/>
      <c r="AJ53" s="38"/>
      <c r="AK53" s="38"/>
      <c r="AL53" s="40"/>
      <c r="AM53" s="40"/>
      <c r="AN53" s="40"/>
      <c r="AO53" s="73"/>
      <c r="AP53" s="73"/>
      <c r="AQ53" s="73"/>
      <c r="AR53" s="274"/>
    </row>
    <row r="54" spans="1:44" ht="15" customHeight="1">
      <c r="A54" s="294"/>
      <c r="B54" s="73"/>
      <c r="C54" s="73"/>
      <c r="D54" s="73"/>
      <c r="E54" s="73"/>
      <c r="F54" s="73"/>
      <c r="G54" s="73"/>
      <c r="H54" s="73"/>
      <c r="I54" s="73"/>
      <c r="J54" s="73"/>
      <c r="K54" s="73"/>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40"/>
      <c r="AM54" s="40"/>
      <c r="AN54" s="40"/>
      <c r="AO54" s="73"/>
      <c r="AP54" s="73"/>
      <c r="AQ54" s="73"/>
      <c r="AR54" s="274"/>
    </row>
    <row r="55" spans="1:44" ht="16.5" customHeight="1">
      <c r="A55" s="294"/>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274"/>
    </row>
    <row r="56" spans="1:44" ht="16.5" customHeight="1">
      <c r="A56" s="294"/>
      <c r="B56" s="73"/>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601" t="s">
        <v>71</v>
      </c>
      <c r="AH56" s="601"/>
      <c r="AI56" s="601"/>
      <c r="AJ56" s="601"/>
      <c r="AK56" s="601"/>
      <c r="AL56" s="601"/>
      <c r="AM56" s="601"/>
      <c r="AN56" s="601"/>
      <c r="AO56" s="601"/>
      <c r="AP56" s="601"/>
      <c r="AQ56" s="601"/>
      <c r="AR56" s="79"/>
    </row>
    <row r="57" spans="1:44" ht="12" customHeight="1">
      <c r="A57" s="294"/>
      <c r="B57" s="73"/>
      <c r="C57" s="73"/>
      <c r="D57" s="73"/>
      <c r="E57" s="73"/>
      <c r="F57" s="73"/>
      <c r="G57" s="73"/>
      <c r="H57" s="73"/>
      <c r="I57" s="73"/>
      <c r="J57" s="73"/>
      <c r="K57" s="73"/>
      <c r="L57" s="599"/>
      <c r="M57" s="599"/>
      <c r="N57" s="599"/>
      <c r="O57" s="599"/>
      <c r="P57" s="599"/>
      <c r="Q57" s="599"/>
      <c r="R57" s="599"/>
      <c r="S57" s="599"/>
      <c r="T57" s="599"/>
      <c r="U57" s="599"/>
      <c r="V57" s="599"/>
      <c r="W57" s="599"/>
      <c r="X57" s="599"/>
      <c r="Y57" s="599"/>
      <c r="Z57" s="599"/>
      <c r="AA57" s="599"/>
      <c r="AB57" s="599"/>
      <c r="AC57" s="599"/>
      <c r="AD57" s="599"/>
      <c r="AE57" s="599"/>
      <c r="AF57" s="599"/>
      <c r="AG57" s="599"/>
      <c r="AH57" s="599"/>
      <c r="AI57" s="599"/>
      <c r="AJ57" s="73"/>
      <c r="AK57" s="73"/>
      <c r="AL57" s="73"/>
      <c r="AM57" s="73"/>
      <c r="AN57" s="73"/>
      <c r="AO57" s="73"/>
      <c r="AP57" s="73"/>
      <c r="AQ57" s="73"/>
      <c r="AR57" s="274"/>
    </row>
    <row r="58" spans="1:44" ht="15" customHeight="1">
      <c r="A58" s="294"/>
      <c r="B58" s="599" t="s">
        <v>18</v>
      </c>
      <c r="C58" s="599"/>
      <c r="D58" s="599"/>
      <c r="E58" s="599"/>
      <c r="F58" s="599"/>
      <c r="G58" s="599"/>
      <c r="H58" s="73"/>
      <c r="I58" s="39" t="s">
        <v>17</v>
      </c>
      <c r="J58" s="73"/>
      <c r="K58" s="73"/>
      <c r="L58" s="599"/>
      <c r="M58" s="599"/>
      <c r="N58" s="599"/>
      <c r="O58" s="599"/>
      <c r="P58" s="599"/>
      <c r="Q58" s="599"/>
      <c r="R58" s="599"/>
      <c r="S58" s="599"/>
      <c r="T58" s="599"/>
      <c r="U58" s="599"/>
      <c r="V58" s="599"/>
      <c r="W58" s="599"/>
      <c r="X58" s="599"/>
      <c r="Y58" s="599"/>
      <c r="Z58" s="599"/>
      <c r="AA58" s="599"/>
      <c r="AB58" s="599"/>
      <c r="AC58" s="599"/>
      <c r="AD58" s="599"/>
      <c r="AE58" s="599"/>
      <c r="AF58" s="599"/>
      <c r="AG58" s="599"/>
      <c r="AH58" s="599"/>
      <c r="AI58" s="599"/>
      <c r="AJ58" s="38"/>
      <c r="AK58" s="38"/>
      <c r="AL58" s="38"/>
      <c r="AM58" s="38"/>
      <c r="AN58" s="38"/>
      <c r="AO58" s="38"/>
      <c r="AP58" s="38"/>
      <c r="AQ58" s="38"/>
      <c r="AR58" s="274"/>
    </row>
    <row r="59" spans="1:44" ht="12" customHeight="1">
      <c r="A59" s="294"/>
      <c r="B59" s="73"/>
      <c r="C59" s="73"/>
      <c r="D59" s="73"/>
      <c r="E59" s="73"/>
      <c r="F59" s="73"/>
      <c r="G59" s="73"/>
      <c r="H59" s="73"/>
      <c r="I59" s="73"/>
      <c r="J59" s="73"/>
      <c r="K59" s="73"/>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274"/>
    </row>
    <row r="60" spans="1:44" ht="15" customHeight="1">
      <c r="A60" s="294"/>
      <c r="B60" s="73"/>
      <c r="C60" s="73"/>
      <c r="D60" s="73"/>
      <c r="E60" s="73"/>
      <c r="F60" s="73"/>
      <c r="G60" s="73"/>
      <c r="H60" s="73"/>
      <c r="I60" s="73"/>
      <c r="J60" s="73"/>
      <c r="K60" s="73"/>
      <c r="L60" s="599"/>
      <c r="M60" s="599"/>
      <c r="N60" s="599"/>
      <c r="O60" s="599"/>
      <c r="P60" s="599"/>
      <c r="Q60" s="599"/>
      <c r="R60" s="599"/>
      <c r="S60" s="599"/>
      <c r="T60" s="599"/>
      <c r="U60" s="599"/>
      <c r="V60" s="599"/>
      <c r="W60" s="599"/>
      <c r="X60" s="599"/>
      <c r="Y60" s="599"/>
      <c r="Z60" s="599"/>
      <c r="AA60" s="599"/>
      <c r="AB60" s="599"/>
      <c r="AC60" s="38"/>
      <c r="AD60" s="600" t="s">
        <v>3</v>
      </c>
      <c r="AE60" s="600"/>
      <c r="AG60" s="40"/>
      <c r="AH60" s="40"/>
      <c r="AI60" s="73"/>
      <c r="AJ60" s="73"/>
      <c r="AK60" s="73"/>
      <c r="AL60" s="73"/>
      <c r="AM60" s="73"/>
      <c r="AN60" s="73"/>
      <c r="AO60" s="73"/>
      <c r="AP60" s="73"/>
      <c r="AQ60" s="73"/>
      <c r="AR60" s="274"/>
    </row>
    <row r="61" spans="1:44" ht="15" customHeight="1">
      <c r="A61" s="294"/>
      <c r="B61" s="73"/>
      <c r="C61" s="73"/>
      <c r="D61" s="73"/>
      <c r="E61" s="73"/>
      <c r="F61" s="73"/>
      <c r="G61" s="73"/>
      <c r="H61" s="73"/>
      <c r="I61" s="39" t="s">
        <v>13</v>
      </c>
      <c r="J61" s="73"/>
      <c r="K61" s="73"/>
      <c r="L61" s="599"/>
      <c r="M61" s="599"/>
      <c r="N61" s="599"/>
      <c r="O61" s="599"/>
      <c r="P61" s="599"/>
      <c r="Q61" s="599"/>
      <c r="R61" s="599"/>
      <c r="S61" s="599"/>
      <c r="T61" s="599"/>
      <c r="U61" s="599"/>
      <c r="V61" s="599"/>
      <c r="W61" s="599"/>
      <c r="X61" s="599"/>
      <c r="Y61" s="599"/>
      <c r="Z61" s="599"/>
      <c r="AA61" s="599"/>
      <c r="AB61" s="599"/>
      <c r="AC61" s="38"/>
      <c r="AD61" s="600"/>
      <c r="AE61" s="600"/>
      <c r="AF61" s="40"/>
      <c r="AG61" s="40"/>
      <c r="AH61" s="40"/>
      <c r="AI61" s="38"/>
      <c r="AJ61" s="38"/>
      <c r="AK61" s="38"/>
      <c r="AL61" s="40"/>
      <c r="AM61" s="40"/>
      <c r="AN61" s="40"/>
      <c r="AO61" s="73"/>
      <c r="AP61" s="73"/>
      <c r="AQ61" s="73"/>
      <c r="AR61" s="274"/>
    </row>
    <row r="62" spans="1:44" ht="15" customHeight="1">
      <c r="A62" s="294"/>
      <c r="B62" s="73"/>
      <c r="C62" s="73"/>
      <c r="D62" s="73"/>
      <c r="E62" s="73"/>
      <c r="F62" s="73"/>
      <c r="G62" s="73"/>
      <c r="H62" s="73"/>
      <c r="I62" s="73"/>
      <c r="J62" s="73"/>
      <c r="K62" s="73"/>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40"/>
      <c r="AM62" s="40"/>
      <c r="AN62" s="40"/>
      <c r="AO62" s="73"/>
      <c r="AP62" s="73"/>
      <c r="AQ62" s="73"/>
      <c r="AR62" s="274"/>
    </row>
    <row r="63" spans="1:44" ht="16.5" customHeight="1">
      <c r="A63" s="294"/>
      <c r="B63" s="73"/>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274"/>
    </row>
    <row r="64" spans="1:44" ht="16.5" customHeight="1">
      <c r="A64" s="294"/>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601" t="s">
        <v>71</v>
      </c>
      <c r="AH64" s="601"/>
      <c r="AI64" s="601"/>
      <c r="AJ64" s="601"/>
      <c r="AK64" s="601"/>
      <c r="AL64" s="601"/>
      <c r="AM64" s="601"/>
      <c r="AN64" s="601"/>
      <c r="AO64" s="601"/>
      <c r="AP64" s="601"/>
      <c r="AQ64" s="601"/>
      <c r="AR64" s="79"/>
    </row>
    <row r="65" spans="1:53" ht="12" customHeight="1">
      <c r="A65" s="294"/>
      <c r="B65" s="73"/>
      <c r="C65" s="73"/>
      <c r="D65" s="73"/>
      <c r="E65" s="73"/>
      <c r="F65" s="73"/>
      <c r="G65" s="73"/>
      <c r="H65" s="73"/>
      <c r="I65" s="73"/>
      <c r="J65" s="73"/>
      <c r="K65" s="73"/>
      <c r="L65" s="599"/>
      <c r="M65" s="599"/>
      <c r="N65" s="599"/>
      <c r="O65" s="599"/>
      <c r="P65" s="599"/>
      <c r="Q65" s="599"/>
      <c r="R65" s="599"/>
      <c r="S65" s="599"/>
      <c r="T65" s="599"/>
      <c r="U65" s="599"/>
      <c r="V65" s="599"/>
      <c r="W65" s="599"/>
      <c r="X65" s="599"/>
      <c r="Y65" s="599"/>
      <c r="Z65" s="599"/>
      <c r="AA65" s="599"/>
      <c r="AB65" s="599"/>
      <c r="AC65" s="599"/>
      <c r="AD65" s="599"/>
      <c r="AE65" s="599"/>
      <c r="AF65" s="599"/>
      <c r="AG65" s="599"/>
      <c r="AH65" s="599"/>
      <c r="AI65" s="599"/>
      <c r="AJ65" s="73"/>
      <c r="AK65" s="73"/>
      <c r="AL65" s="73"/>
      <c r="AM65" s="73"/>
      <c r="AN65" s="73"/>
      <c r="AO65" s="73"/>
      <c r="AP65" s="73"/>
      <c r="AQ65" s="73"/>
      <c r="AR65" s="274"/>
    </row>
    <row r="66" spans="1:53" ht="15" customHeight="1">
      <c r="A66" s="294"/>
      <c r="B66" s="599" t="s">
        <v>18</v>
      </c>
      <c r="C66" s="599"/>
      <c r="D66" s="599"/>
      <c r="E66" s="599"/>
      <c r="F66" s="599"/>
      <c r="G66" s="599"/>
      <c r="H66" s="73"/>
      <c r="I66" s="39" t="s">
        <v>17</v>
      </c>
      <c r="J66" s="73"/>
      <c r="K66" s="73"/>
      <c r="L66" s="599"/>
      <c r="M66" s="599"/>
      <c r="N66" s="599"/>
      <c r="O66" s="599"/>
      <c r="P66" s="599"/>
      <c r="Q66" s="599"/>
      <c r="R66" s="599"/>
      <c r="S66" s="599"/>
      <c r="T66" s="599"/>
      <c r="U66" s="599"/>
      <c r="V66" s="599"/>
      <c r="W66" s="599"/>
      <c r="X66" s="599"/>
      <c r="Y66" s="599"/>
      <c r="Z66" s="599"/>
      <c r="AA66" s="599"/>
      <c r="AB66" s="599"/>
      <c r="AC66" s="599"/>
      <c r="AD66" s="599"/>
      <c r="AE66" s="599"/>
      <c r="AF66" s="599"/>
      <c r="AG66" s="599"/>
      <c r="AH66" s="599"/>
      <c r="AI66" s="599"/>
      <c r="AJ66" s="38"/>
      <c r="AK66" s="38"/>
      <c r="AL66" s="38"/>
      <c r="AM66" s="38"/>
      <c r="AN66" s="38"/>
      <c r="AO66" s="38"/>
      <c r="AP66" s="38"/>
      <c r="AQ66" s="38"/>
      <c r="AR66" s="274"/>
    </row>
    <row r="67" spans="1:53" ht="12" customHeight="1">
      <c r="A67" s="294"/>
      <c r="B67" s="73"/>
      <c r="C67" s="73"/>
      <c r="D67" s="73"/>
      <c r="E67" s="73"/>
      <c r="F67" s="73"/>
      <c r="G67" s="73"/>
      <c r="H67" s="73"/>
      <c r="I67" s="73"/>
      <c r="J67" s="73"/>
      <c r="K67" s="73"/>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274"/>
    </row>
    <row r="68" spans="1:53" ht="15" customHeight="1">
      <c r="A68" s="294"/>
      <c r="B68" s="73"/>
      <c r="C68" s="73"/>
      <c r="D68" s="73"/>
      <c r="E68" s="73"/>
      <c r="F68" s="73"/>
      <c r="G68" s="73"/>
      <c r="H68" s="73"/>
      <c r="I68" s="73"/>
      <c r="J68" s="73"/>
      <c r="K68" s="73"/>
      <c r="L68" s="599"/>
      <c r="M68" s="599"/>
      <c r="N68" s="599"/>
      <c r="O68" s="599"/>
      <c r="P68" s="599"/>
      <c r="Q68" s="599"/>
      <c r="R68" s="599"/>
      <c r="S68" s="599"/>
      <c r="T68" s="599"/>
      <c r="U68" s="599"/>
      <c r="V68" s="599"/>
      <c r="W68" s="599"/>
      <c r="X68" s="599"/>
      <c r="Y68" s="599"/>
      <c r="Z68" s="599"/>
      <c r="AA68" s="599"/>
      <c r="AB68" s="599"/>
      <c r="AC68" s="38"/>
      <c r="AD68" s="600" t="s">
        <v>3</v>
      </c>
      <c r="AE68" s="600"/>
      <c r="AG68" s="40"/>
      <c r="AH68" s="40"/>
      <c r="AI68" s="73"/>
      <c r="AJ68" s="73"/>
      <c r="AK68" s="73"/>
      <c r="AL68" s="73"/>
      <c r="AM68" s="73"/>
      <c r="AN68" s="73"/>
      <c r="AO68" s="73"/>
      <c r="AP68" s="73"/>
      <c r="AQ68" s="73"/>
      <c r="AR68" s="274"/>
    </row>
    <row r="69" spans="1:53" ht="15" customHeight="1">
      <c r="A69" s="294"/>
      <c r="B69" s="73"/>
      <c r="C69" s="73"/>
      <c r="D69" s="73"/>
      <c r="E69" s="73"/>
      <c r="F69" s="73"/>
      <c r="G69" s="73"/>
      <c r="H69" s="73"/>
      <c r="I69" s="39" t="s">
        <v>13</v>
      </c>
      <c r="J69" s="73"/>
      <c r="K69" s="73"/>
      <c r="L69" s="599"/>
      <c r="M69" s="599"/>
      <c r="N69" s="599"/>
      <c r="O69" s="599"/>
      <c r="P69" s="599"/>
      <c r="Q69" s="599"/>
      <c r="R69" s="599"/>
      <c r="S69" s="599"/>
      <c r="T69" s="599"/>
      <c r="U69" s="599"/>
      <c r="V69" s="599"/>
      <c r="W69" s="599"/>
      <c r="X69" s="599"/>
      <c r="Y69" s="599"/>
      <c r="Z69" s="599"/>
      <c r="AA69" s="599"/>
      <c r="AB69" s="599"/>
      <c r="AC69" s="38"/>
      <c r="AD69" s="600"/>
      <c r="AE69" s="600"/>
      <c r="AF69" s="40"/>
      <c r="AG69" s="40"/>
      <c r="AH69" s="40"/>
      <c r="AI69" s="38"/>
      <c r="AJ69" s="38"/>
      <c r="AK69" s="38"/>
      <c r="AL69" s="40"/>
      <c r="AM69" s="40"/>
      <c r="AN69" s="40"/>
      <c r="AO69" s="73"/>
      <c r="AP69" s="73"/>
      <c r="AQ69" s="73"/>
      <c r="AR69" s="274"/>
    </row>
    <row r="70" spans="1:53" ht="15" customHeight="1">
      <c r="A70" s="294"/>
      <c r="B70" s="73"/>
      <c r="C70" s="73"/>
      <c r="D70" s="73"/>
      <c r="E70" s="73"/>
      <c r="F70" s="73"/>
      <c r="G70" s="73"/>
      <c r="H70" s="73"/>
      <c r="I70" s="73"/>
      <c r="J70" s="73"/>
      <c r="K70" s="73"/>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40"/>
      <c r="AM70" s="40"/>
      <c r="AN70" s="40"/>
      <c r="AO70" s="73"/>
      <c r="AP70" s="73"/>
      <c r="AQ70" s="73"/>
      <c r="AR70" s="274"/>
    </row>
    <row r="71" spans="1:53" ht="15" customHeight="1">
      <c r="A71" s="294"/>
      <c r="B71" s="73"/>
      <c r="C71" s="73"/>
      <c r="D71" s="73"/>
      <c r="E71" s="73"/>
      <c r="F71" s="73"/>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274"/>
      <c r="AS71" s="234"/>
      <c r="AT71" s="234"/>
      <c r="AU71" s="234"/>
      <c r="AV71" s="234"/>
      <c r="AW71" s="234"/>
      <c r="AX71" s="234"/>
      <c r="AY71" s="234"/>
      <c r="AZ71" s="234"/>
      <c r="BA71" s="234"/>
    </row>
    <row r="72" spans="1:53" ht="15" customHeight="1">
      <c r="A72" s="294"/>
      <c r="B72" s="73"/>
      <c r="C72" s="73"/>
      <c r="D72" s="73"/>
      <c r="E72" s="73"/>
      <c r="F72" s="7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601" t="s">
        <v>71</v>
      </c>
      <c r="AH72" s="601"/>
      <c r="AI72" s="601"/>
      <c r="AJ72" s="601"/>
      <c r="AK72" s="601"/>
      <c r="AL72" s="601"/>
      <c r="AM72" s="601"/>
      <c r="AN72" s="601"/>
      <c r="AO72" s="601"/>
      <c r="AP72" s="601"/>
      <c r="AQ72" s="601"/>
      <c r="AR72" s="79"/>
      <c r="AS72" s="234"/>
      <c r="AT72" s="234"/>
      <c r="AU72" s="234"/>
      <c r="AV72" s="234"/>
      <c r="AW72" s="234"/>
      <c r="AX72" s="234"/>
      <c r="AY72" s="234"/>
      <c r="AZ72" s="234"/>
      <c r="BA72" s="234"/>
    </row>
    <row r="73" spans="1:53" ht="12" customHeight="1">
      <c r="A73" s="294"/>
      <c r="B73" s="73"/>
      <c r="C73" s="73"/>
      <c r="D73" s="73"/>
      <c r="E73" s="73"/>
      <c r="F73" s="73"/>
      <c r="G73" s="73"/>
      <c r="H73" s="73"/>
      <c r="I73" s="73"/>
      <c r="J73" s="73"/>
      <c r="K73" s="73"/>
      <c r="L73" s="599"/>
      <c r="M73" s="599"/>
      <c r="N73" s="599"/>
      <c r="O73" s="599"/>
      <c r="P73" s="599"/>
      <c r="Q73" s="599"/>
      <c r="R73" s="599"/>
      <c r="S73" s="599"/>
      <c r="T73" s="599"/>
      <c r="U73" s="599"/>
      <c r="V73" s="599"/>
      <c r="W73" s="599"/>
      <c r="X73" s="599"/>
      <c r="Y73" s="599"/>
      <c r="Z73" s="599"/>
      <c r="AA73" s="599"/>
      <c r="AB73" s="599"/>
      <c r="AC73" s="599"/>
      <c r="AD73" s="599"/>
      <c r="AE73" s="599"/>
      <c r="AF73" s="599"/>
      <c r="AG73" s="599"/>
      <c r="AH73" s="599"/>
      <c r="AI73" s="599"/>
      <c r="AJ73" s="73"/>
      <c r="AK73" s="73"/>
      <c r="AL73" s="73"/>
      <c r="AM73" s="73"/>
      <c r="AN73" s="73"/>
      <c r="AO73" s="73"/>
      <c r="AP73" s="73"/>
      <c r="AQ73" s="73"/>
      <c r="AR73" s="274"/>
      <c r="AS73" s="234"/>
      <c r="AT73" s="234"/>
      <c r="AU73" s="234"/>
      <c r="AV73" s="234"/>
      <c r="AW73" s="234"/>
      <c r="AX73" s="234"/>
      <c r="AY73" s="234"/>
      <c r="AZ73" s="234"/>
      <c r="BA73" s="234"/>
    </row>
    <row r="74" spans="1:53" ht="15" customHeight="1">
      <c r="A74" s="294"/>
      <c r="B74" s="599" t="s">
        <v>18</v>
      </c>
      <c r="C74" s="599"/>
      <c r="D74" s="599"/>
      <c r="E74" s="599"/>
      <c r="F74" s="599"/>
      <c r="G74" s="599"/>
      <c r="H74" s="73"/>
      <c r="I74" s="39" t="s">
        <v>17</v>
      </c>
      <c r="J74" s="73"/>
      <c r="K74" s="73"/>
      <c r="L74" s="599"/>
      <c r="M74" s="599"/>
      <c r="N74" s="599"/>
      <c r="O74" s="599"/>
      <c r="P74" s="599"/>
      <c r="Q74" s="599"/>
      <c r="R74" s="599"/>
      <c r="S74" s="599"/>
      <c r="T74" s="599"/>
      <c r="U74" s="599"/>
      <c r="V74" s="599"/>
      <c r="W74" s="599"/>
      <c r="X74" s="599"/>
      <c r="Y74" s="599"/>
      <c r="Z74" s="599"/>
      <c r="AA74" s="599"/>
      <c r="AB74" s="599"/>
      <c r="AC74" s="599"/>
      <c r="AD74" s="599"/>
      <c r="AE74" s="599"/>
      <c r="AF74" s="599"/>
      <c r="AG74" s="599"/>
      <c r="AH74" s="599"/>
      <c r="AI74" s="599"/>
      <c r="AJ74" s="38"/>
      <c r="AK74" s="38"/>
      <c r="AL74" s="38"/>
      <c r="AM74" s="38"/>
      <c r="AN74" s="38"/>
      <c r="AO74" s="38"/>
      <c r="AP74" s="38"/>
      <c r="AQ74" s="38"/>
      <c r="AR74" s="274"/>
      <c r="AS74" s="234"/>
      <c r="AT74" s="234"/>
      <c r="AU74" s="234"/>
      <c r="AV74" s="234"/>
      <c r="AW74" s="234"/>
      <c r="AX74" s="234"/>
      <c r="AY74" s="234"/>
      <c r="AZ74" s="234"/>
      <c r="BA74" s="234"/>
    </row>
    <row r="75" spans="1:53" ht="12" customHeight="1">
      <c r="A75" s="294"/>
      <c r="B75" s="73"/>
      <c r="C75" s="73"/>
      <c r="D75" s="73"/>
      <c r="E75" s="73"/>
      <c r="F75" s="73"/>
      <c r="G75" s="73"/>
      <c r="H75" s="73"/>
      <c r="I75" s="73"/>
      <c r="J75" s="73"/>
      <c r="K75" s="73"/>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274"/>
      <c r="AS75" s="234"/>
      <c r="AT75" s="234"/>
      <c r="AU75" s="234"/>
      <c r="AV75" s="234"/>
      <c r="AW75" s="234"/>
      <c r="AX75" s="234"/>
      <c r="AY75" s="234"/>
      <c r="AZ75" s="234"/>
      <c r="BA75" s="234"/>
    </row>
    <row r="76" spans="1:53" ht="15" customHeight="1">
      <c r="A76" s="294"/>
      <c r="B76" s="73"/>
      <c r="C76" s="73"/>
      <c r="D76" s="73"/>
      <c r="E76" s="73"/>
      <c r="F76" s="73"/>
      <c r="G76" s="73"/>
      <c r="H76" s="73"/>
      <c r="I76" s="73"/>
      <c r="J76" s="73"/>
      <c r="K76" s="73"/>
      <c r="L76" s="599"/>
      <c r="M76" s="599"/>
      <c r="N76" s="599"/>
      <c r="O76" s="599"/>
      <c r="P76" s="599"/>
      <c r="Q76" s="599"/>
      <c r="R76" s="599"/>
      <c r="S76" s="599"/>
      <c r="T76" s="599"/>
      <c r="U76" s="599"/>
      <c r="V76" s="599"/>
      <c r="W76" s="599"/>
      <c r="X76" s="599"/>
      <c r="Y76" s="599"/>
      <c r="Z76" s="599"/>
      <c r="AA76" s="599"/>
      <c r="AB76" s="599"/>
      <c r="AC76" s="38"/>
      <c r="AD76" s="600" t="s">
        <v>3</v>
      </c>
      <c r="AE76" s="600"/>
      <c r="AG76" s="40"/>
      <c r="AH76" s="40"/>
      <c r="AI76" s="73"/>
      <c r="AJ76" s="73"/>
      <c r="AK76" s="73"/>
      <c r="AL76" s="73"/>
      <c r="AM76" s="73"/>
      <c r="AN76" s="73"/>
      <c r="AO76" s="73"/>
      <c r="AP76" s="73"/>
      <c r="AQ76" s="73"/>
      <c r="AR76" s="274"/>
      <c r="AS76" s="234"/>
      <c r="AT76" s="234"/>
      <c r="AU76" s="234"/>
      <c r="AV76" s="234"/>
      <c r="AW76" s="234"/>
      <c r="AX76" s="234"/>
      <c r="AY76" s="234"/>
      <c r="AZ76" s="234"/>
      <c r="BA76" s="234"/>
    </row>
    <row r="77" spans="1:53" ht="15" customHeight="1">
      <c r="A77" s="294"/>
      <c r="B77" s="73"/>
      <c r="C77" s="73"/>
      <c r="D77" s="73"/>
      <c r="E77" s="73"/>
      <c r="F77" s="73"/>
      <c r="G77" s="73"/>
      <c r="H77" s="73"/>
      <c r="I77" s="39" t="s">
        <v>13</v>
      </c>
      <c r="J77" s="73"/>
      <c r="K77" s="73"/>
      <c r="L77" s="599"/>
      <c r="M77" s="599"/>
      <c r="N77" s="599"/>
      <c r="O77" s="599"/>
      <c r="P77" s="599"/>
      <c r="Q77" s="599"/>
      <c r="R77" s="599"/>
      <c r="S77" s="599"/>
      <c r="T77" s="599"/>
      <c r="U77" s="599"/>
      <c r="V77" s="599"/>
      <c r="W77" s="599"/>
      <c r="X77" s="599"/>
      <c r="Y77" s="599"/>
      <c r="Z77" s="599"/>
      <c r="AA77" s="599"/>
      <c r="AB77" s="599"/>
      <c r="AC77" s="38"/>
      <c r="AD77" s="600"/>
      <c r="AE77" s="600"/>
      <c r="AF77" s="40"/>
      <c r="AG77" s="40"/>
      <c r="AH77" s="40"/>
      <c r="AI77" s="38"/>
      <c r="AJ77" s="38"/>
      <c r="AK77" s="38"/>
      <c r="AL77" s="40"/>
      <c r="AM77" s="40"/>
      <c r="AN77" s="40"/>
      <c r="AO77" s="73"/>
      <c r="AP77" s="73"/>
      <c r="AQ77" s="73"/>
      <c r="AR77" s="274"/>
      <c r="AS77" s="234"/>
      <c r="AT77" s="234"/>
      <c r="AU77" s="234"/>
      <c r="AV77" s="234"/>
      <c r="AW77" s="234"/>
      <c r="AX77" s="234"/>
      <c r="AY77" s="234"/>
      <c r="AZ77" s="234"/>
      <c r="BA77" s="234"/>
    </row>
    <row r="78" spans="1:53" ht="15" customHeight="1" thickBot="1">
      <c r="A78" s="394"/>
      <c r="B78" s="395"/>
      <c r="C78" s="395"/>
      <c r="D78" s="395"/>
      <c r="E78" s="395"/>
      <c r="F78" s="395"/>
      <c r="G78" s="395"/>
      <c r="H78" s="395"/>
      <c r="I78" s="395"/>
      <c r="J78" s="395"/>
      <c r="K78" s="395"/>
      <c r="L78" s="358"/>
      <c r="M78" s="358"/>
      <c r="N78" s="358"/>
      <c r="O78" s="358"/>
      <c r="P78" s="358"/>
      <c r="Q78" s="358"/>
      <c r="R78" s="358"/>
      <c r="S78" s="358"/>
      <c r="T78" s="358"/>
      <c r="U78" s="358"/>
      <c r="V78" s="358"/>
      <c r="W78" s="358"/>
      <c r="X78" s="358"/>
      <c r="Y78" s="358"/>
      <c r="Z78" s="358"/>
      <c r="AA78" s="358"/>
      <c r="AB78" s="358"/>
      <c r="AC78" s="358"/>
      <c r="AD78" s="358"/>
      <c r="AE78" s="358"/>
      <c r="AF78" s="358"/>
      <c r="AG78" s="358"/>
      <c r="AH78" s="358"/>
      <c r="AI78" s="358"/>
      <c r="AJ78" s="358"/>
      <c r="AK78" s="358"/>
      <c r="AL78" s="396"/>
      <c r="AM78" s="396"/>
      <c r="AN78" s="396"/>
      <c r="AO78" s="395"/>
      <c r="AP78" s="395"/>
      <c r="AQ78" s="395"/>
      <c r="AR78" s="384"/>
      <c r="AS78" s="234"/>
      <c r="AT78" s="234"/>
      <c r="AU78" s="234"/>
      <c r="AV78" s="234"/>
      <c r="AW78" s="234"/>
      <c r="AX78" s="234"/>
      <c r="AY78" s="234"/>
      <c r="AZ78" s="234"/>
      <c r="BA78" s="234"/>
    </row>
    <row r="79" spans="1:53" ht="15" customHeight="1">
      <c r="A79" s="234"/>
      <c r="B79" s="73"/>
      <c r="C79" s="73"/>
      <c r="D79" s="73"/>
      <c r="E79" s="73"/>
      <c r="F79" s="73"/>
      <c r="G79" s="73"/>
      <c r="H79" s="73"/>
      <c r="I79" s="73"/>
      <c r="J79" s="73"/>
      <c r="K79" s="73"/>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73"/>
      <c r="AK79" s="73"/>
      <c r="AL79" s="73"/>
      <c r="AM79" s="73"/>
      <c r="AN79" s="73"/>
      <c r="AO79" s="73"/>
      <c r="AP79" s="73"/>
      <c r="AQ79" s="73"/>
      <c r="AR79" s="234"/>
      <c r="AS79" s="234"/>
      <c r="AT79" s="234"/>
      <c r="AU79" s="234"/>
      <c r="AV79" s="234"/>
      <c r="AW79" s="234"/>
      <c r="AX79" s="234"/>
      <c r="AY79" s="234"/>
      <c r="AZ79" s="234"/>
      <c r="BA79" s="234"/>
    </row>
    <row r="80" spans="1:53" ht="15" customHeight="1">
      <c r="A80" s="234"/>
      <c r="B80" s="40"/>
      <c r="C80" s="40"/>
      <c r="D80" s="38"/>
      <c r="E80" s="38"/>
      <c r="F80" s="38"/>
      <c r="G80" s="38"/>
      <c r="H80" s="38"/>
      <c r="I80" s="39"/>
      <c r="J80" s="73"/>
      <c r="K80" s="73"/>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234"/>
      <c r="AS80" s="234"/>
      <c r="AT80" s="234"/>
      <c r="AU80" s="234"/>
      <c r="AV80" s="234"/>
      <c r="AW80" s="234"/>
      <c r="AX80" s="234"/>
      <c r="AY80" s="234"/>
      <c r="AZ80" s="234"/>
      <c r="BA80" s="234"/>
    </row>
    <row r="81" spans="1:46" ht="15" customHeight="1">
      <c r="A81" s="234"/>
      <c r="B81" s="40"/>
      <c r="C81" s="40"/>
      <c r="D81" s="73"/>
      <c r="E81" s="73"/>
      <c r="F81" s="73"/>
      <c r="G81" s="73"/>
      <c r="H81" s="73"/>
      <c r="I81" s="73"/>
      <c r="J81" s="73"/>
      <c r="K81" s="73"/>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234"/>
      <c r="AS81" s="234"/>
      <c r="AT81" s="234"/>
    </row>
    <row r="82" spans="1:46" ht="12" customHeight="1">
      <c r="A82" s="234"/>
      <c r="B82" s="234"/>
      <c r="C82" s="234"/>
      <c r="D82" s="234"/>
      <c r="E82" s="234"/>
      <c r="F82" s="234"/>
      <c r="G82" s="234"/>
      <c r="H82" s="234"/>
      <c r="I82" s="234"/>
      <c r="J82" s="234"/>
      <c r="K82" s="234"/>
      <c r="L82" s="234"/>
      <c r="M82" s="234"/>
      <c r="N82" s="234"/>
      <c r="O82" s="234"/>
      <c r="P82" s="234"/>
      <c r="Q82" s="234"/>
      <c r="R82" s="234"/>
      <c r="S82" s="234"/>
      <c r="T82" s="234"/>
      <c r="U82" s="234"/>
      <c r="V82" s="234"/>
      <c r="W82" s="234"/>
      <c r="X82" s="234"/>
      <c r="Y82" s="234"/>
      <c r="Z82" s="234"/>
      <c r="AA82" s="234"/>
      <c r="AB82" s="234"/>
      <c r="AC82" s="234"/>
      <c r="AD82" s="234"/>
      <c r="AE82" s="234"/>
      <c r="AF82" s="234"/>
      <c r="AG82" s="234"/>
      <c r="AH82" s="234"/>
      <c r="AI82" s="234"/>
      <c r="AJ82" s="234"/>
      <c r="AK82" s="234"/>
      <c r="AL82" s="234"/>
      <c r="AM82" s="234"/>
      <c r="AN82" s="234"/>
      <c r="AO82" s="234"/>
      <c r="AP82" s="234"/>
      <c r="AQ82" s="234"/>
      <c r="AR82" s="234"/>
      <c r="AS82" s="234"/>
      <c r="AT82" s="234"/>
    </row>
    <row r="83" spans="1:46" ht="15" customHeight="1">
      <c r="A83" s="256"/>
      <c r="B83" s="256"/>
      <c r="C83" s="256"/>
      <c r="D83" s="234"/>
      <c r="E83" s="234"/>
      <c r="F83" s="234"/>
      <c r="G83" s="234"/>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234"/>
      <c r="AL83" s="234"/>
      <c r="AM83" s="234"/>
      <c r="AN83" s="234"/>
      <c r="AO83" s="234"/>
      <c r="AP83" s="234"/>
      <c r="AQ83" s="234"/>
      <c r="AR83" s="234"/>
      <c r="AS83" s="234"/>
      <c r="AT83" s="234"/>
    </row>
    <row r="84" spans="1:46" ht="15" customHeight="1">
      <c r="A84" s="363"/>
      <c r="B84" s="363"/>
      <c r="C84" s="363"/>
      <c r="D84" s="234"/>
      <c r="E84" s="234"/>
      <c r="F84" s="234"/>
      <c r="G84" s="234"/>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234"/>
      <c r="AL84" s="234"/>
      <c r="AM84" s="234"/>
      <c r="AN84" s="234"/>
      <c r="AO84" s="234"/>
      <c r="AP84" s="234"/>
      <c r="AQ84" s="234"/>
      <c r="AR84" s="234"/>
      <c r="AS84" s="234"/>
      <c r="AT84" s="234"/>
    </row>
    <row r="85" spans="1:46" ht="15" customHeight="1">
      <c r="A85" s="363"/>
      <c r="B85" s="363"/>
      <c r="C85" s="363"/>
      <c r="D85" s="234"/>
      <c r="E85" s="234"/>
      <c r="F85" s="234"/>
      <c r="G85" s="234"/>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234"/>
      <c r="AL85" s="234"/>
      <c r="AM85" s="234"/>
      <c r="AN85" s="234"/>
      <c r="AO85" s="234"/>
      <c r="AP85" s="234"/>
      <c r="AQ85" s="234"/>
      <c r="AR85" s="234"/>
      <c r="AS85" s="234"/>
      <c r="AT85" s="234"/>
    </row>
    <row r="86" spans="1:46" ht="15" customHeight="1">
      <c r="A86" s="234"/>
      <c r="B86" s="234"/>
      <c r="C86" s="234"/>
      <c r="D86" s="234"/>
      <c r="E86" s="234"/>
      <c r="F86" s="234"/>
      <c r="G86" s="234"/>
      <c r="H86" s="234"/>
      <c r="I86" s="234"/>
      <c r="J86" s="234"/>
      <c r="K86" s="234"/>
      <c r="L86" s="234"/>
      <c r="M86" s="234"/>
      <c r="N86" s="234"/>
      <c r="O86" s="234"/>
      <c r="P86" s="234"/>
      <c r="Q86" s="234"/>
      <c r="R86" s="234"/>
      <c r="S86" s="234"/>
      <c r="T86" s="234"/>
      <c r="U86" s="234"/>
      <c r="V86" s="234"/>
      <c r="W86" s="234"/>
      <c r="X86" s="234"/>
      <c r="Y86" s="234"/>
      <c r="Z86" s="234"/>
      <c r="AA86" s="234"/>
      <c r="AB86" s="234"/>
      <c r="AC86" s="234"/>
      <c r="AD86" s="234"/>
      <c r="AE86" s="234"/>
      <c r="AF86" s="234"/>
      <c r="AG86" s="234"/>
      <c r="AH86" s="234"/>
      <c r="AI86" s="234"/>
      <c r="AJ86" s="234"/>
      <c r="AK86" s="234"/>
      <c r="AL86" s="234"/>
      <c r="AM86" s="234"/>
      <c r="AN86" s="234"/>
      <c r="AO86" s="234"/>
      <c r="AP86" s="234"/>
      <c r="AQ86" s="234"/>
      <c r="AR86" s="234"/>
      <c r="AS86" s="234"/>
      <c r="AT86" s="234"/>
    </row>
    <row r="87" spans="1:46" ht="15" customHeight="1">
      <c r="A87" s="234"/>
      <c r="B87" s="234"/>
      <c r="C87" s="234"/>
      <c r="D87" s="234"/>
      <c r="E87" s="234"/>
      <c r="F87" s="234"/>
      <c r="G87" s="234"/>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234"/>
      <c r="AL87" s="234"/>
      <c r="AM87" s="234"/>
      <c r="AN87" s="234"/>
      <c r="AO87" s="234"/>
      <c r="AP87" s="234"/>
      <c r="AQ87" s="234"/>
      <c r="AR87" s="234"/>
      <c r="AS87" s="234"/>
      <c r="AT87" s="234"/>
    </row>
    <row r="88" spans="1:46" ht="15" customHeight="1">
      <c r="A88" s="234"/>
      <c r="B88" s="234"/>
      <c r="C88" s="234"/>
      <c r="D88" s="234"/>
      <c r="E88" s="234"/>
      <c r="F88" s="234"/>
      <c r="G88" s="234"/>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234"/>
      <c r="AL88" s="234"/>
      <c r="AM88" s="234"/>
      <c r="AN88" s="234"/>
      <c r="AO88" s="234"/>
      <c r="AP88" s="234"/>
      <c r="AQ88" s="234"/>
      <c r="AR88" s="234"/>
      <c r="AS88" s="234"/>
      <c r="AT88" s="234"/>
    </row>
    <row r="89" spans="1:46" ht="15" customHeight="1">
      <c r="A89" s="234"/>
      <c r="B89" s="234"/>
      <c r="C89" s="234"/>
      <c r="D89" s="234"/>
      <c r="E89" s="234"/>
      <c r="F89" s="234"/>
      <c r="G89" s="234"/>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234"/>
      <c r="AL89" s="234"/>
      <c r="AM89" s="234"/>
      <c r="AN89" s="234"/>
      <c r="AO89" s="234"/>
      <c r="AP89" s="234"/>
      <c r="AQ89" s="234"/>
      <c r="AR89" s="234"/>
      <c r="AS89" s="234"/>
      <c r="AT89" s="234"/>
    </row>
    <row r="90" spans="1:46" ht="15" customHeight="1"/>
    <row r="91" spans="1:46" ht="15" customHeight="1"/>
    <row r="92" spans="1:46" ht="15" customHeight="1"/>
    <row r="93" spans="1:46" ht="15" customHeight="1"/>
    <row r="94" spans="1:46" ht="15" customHeight="1"/>
    <row r="95" spans="1:46" ht="15" customHeight="1"/>
    <row r="96" spans="1:4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sheetData>
  <mergeCells count="48">
    <mergeCell ref="AJ4:AR5"/>
    <mergeCell ref="AJ6:AR7"/>
    <mergeCell ref="B66:G66"/>
    <mergeCell ref="L68:AB69"/>
    <mergeCell ref="AD68:AE69"/>
    <mergeCell ref="AG48:AQ48"/>
    <mergeCell ref="L49:AI50"/>
    <mergeCell ref="B50:G50"/>
    <mergeCell ref="L52:AB53"/>
    <mergeCell ref="AD52:AE53"/>
    <mergeCell ref="AG56:AQ56"/>
    <mergeCell ref="L60:AB61"/>
    <mergeCell ref="AD60:AE61"/>
    <mergeCell ref="AG64:AQ64"/>
    <mergeCell ref="L65:AI66"/>
    <mergeCell ref="AD36:AE37"/>
    <mergeCell ref="AG40:AQ40"/>
    <mergeCell ref="L41:AI42"/>
    <mergeCell ref="B42:G42"/>
    <mergeCell ref="L44:AB45"/>
    <mergeCell ref="AD44:AE45"/>
    <mergeCell ref="L20:AB21"/>
    <mergeCell ref="AG24:AQ24"/>
    <mergeCell ref="L25:AI26"/>
    <mergeCell ref="B26:G26"/>
    <mergeCell ref="L28:AB29"/>
    <mergeCell ref="AD28:AE29"/>
    <mergeCell ref="AJ2:AR3"/>
    <mergeCell ref="AE4:AI5"/>
    <mergeCell ref="AE6:AI7"/>
    <mergeCell ref="B10:AQ10"/>
    <mergeCell ref="L57:AI58"/>
    <mergeCell ref="B58:G58"/>
    <mergeCell ref="L33:AI34"/>
    <mergeCell ref="B34:G34"/>
    <mergeCell ref="L36:AB37"/>
    <mergeCell ref="AD20:AE21"/>
    <mergeCell ref="AE2:AI3"/>
    <mergeCell ref="AG32:AQ32"/>
    <mergeCell ref="B12:AQ14"/>
    <mergeCell ref="AG16:AQ16"/>
    <mergeCell ref="L17:AI18"/>
    <mergeCell ref="B18:G18"/>
    <mergeCell ref="AG72:AQ72"/>
    <mergeCell ref="L73:AI74"/>
    <mergeCell ref="B74:G74"/>
    <mergeCell ref="L76:AB77"/>
    <mergeCell ref="AD76:AE77"/>
  </mergeCells>
  <phoneticPr fontId="1"/>
  <pageMargins left="0.78740157480314965" right="0" top="0" bottom="0" header="0.31496062992125984" footer="0.31496062992125984"/>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申請書１</vt:lpstr>
      <vt:lpstr>申請書２</vt:lpstr>
      <vt:lpstr>使用材料</vt:lpstr>
      <vt:lpstr>見取図・平面図・立面図</vt:lpstr>
      <vt:lpstr>別紙材料</vt:lpstr>
      <vt:lpstr>別紙図A４</vt:lpstr>
      <vt:lpstr>別紙図Ａ３</vt:lpstr>
      <vt:lpstr>別紙利害土地</vt:lpstr>
      <vt:lpstr>別紙利害分岐</vt:lpstr>
      <vt:lpstr>申請書決裁作成用</vt:lpstr>
      <vt:lpstr>使用材料決裁作成用</vt:lpstr>
      <vt:lpstr>見取図・平面図・立面図!Print_Area</vt:lpstr>
      <vt:lpstr>申請書１!Print_Area</vt:lpstr>
      <vt:lpstr>申請書２!Print_Area</vt:lpstr>
      <vt:lpstr>申請書決裁作成用!Print_Area</vt:lpstr>
      <vt:lpstr>別紙図A４!Print_Area</vt:lpstr>
      <vt:lpstr>別紙利害土地!Print_Area</vt:lpstr>
      <vt:lpstr>別紙利害分岐!Print_Area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2019-12-11T01:32:39Z</cp:lastPrinted>
  <dcterms:created xsi:type="dcterms:W3CDTF">2018-11-14T01:14:28Z</dcterms:created>
  <dcterms:modified xsi:type="dcterms:W3CDTF">2019-12-11T01:38:19Z</dcterms:modified>
</cp:coreProperties>
</file>